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9"/>
  </bookViews>
  <sheets>
    <sheet name="GCS" sheetId="1" r:id="rId1"/>
    <sheet name="GEC" sheetId="2" r:id="rId2"/>
    <sheet name="GFT" sheetId="3" r:id="rId3"/>
    <sheet name="GIN" sheetId="4" r:id="rId4"/>
    <sheet name="GIT" sheetId="5" r:id="rId5"/>
    <sheet name="GME" sheetId="6" r:id="rId6"/>
    <sheet name="GWT" sheetId="7" r:id="rId7"/>
    <sheet name="POL" sheetId="8" r:id="rId8"/>
    <sheet name="GCT" sheetId="9" r:id="rId9"/>
    <sheet name="Sheet1" sheetId="10" r:id="rId10"/>
  </sheets>
  <definedNames>
    <definedName name="DATABASE">'GCS'!$B$1:$O$7</definedName>
    <definedName name="_xlnm.Print_Area" localSheetId="0">'GCS'!$A$1:$T$7</definedName>
    <definedName name="_xlnm.Print_Area" localSheetId="8">'GCT'!$A$1:$T$7</definedName>
    <definedName name="_xlnm.Print_Area" localSheetId="1">'GEC'!$A$1:$T$7</definedName>
    <definedName name="_xlnm.Print_Area" localSheetId="2">'GFT'!$A$1:$T$7</definedName>
    <definedName name="_xlnm.Print_Area" localSheetId="3">'GIN'!$A$1:$T$7</definedName>
    <definedName name="_xlnm.Print_Area" localSheetId="4">'GIT'!$A$1:$T$7</definedName>
    <definedName name="_xlnm.Print_Area" localSheetId="5">'GME'!$A$1:$T$7</definedName>
    <definedName name="_xlnm.Print_Area" localSheetId="6">'GWT'!$A$1:$T$7</definedName>
    <definedName name="_xlnm.Print_Area" localSheetId="7">'POL'!$A$1:$T$7</definedName>
    <definedName name="_xlnm.Print_Titles" localSheetId="0">'GCS'!$1:$2</definedName>
    <definedName name="_xlnm.Print_Titles" localSheetId="8">'GCT'!$1:$2</definedName>
    <definedName name="_xlnm.Print_Titles" localSheetId="1">'GEC'!$1:$2</definedName>
    <definedName name="_xlnm.Print_Titles" localSheetId="2">'GFT'!$1:$2</definedName>
    <definedName name="_xlnm.Print_Titles" localSheetId="3">'GIN'!$1:$2</definedName>
    <definedName name="_xlnm.Print_Titles" localSheetId="4">'GIT'!$1:$2</definedName>
    <definedName name="_xlnm.Print_Titles" localSheetId="5">'GME'!$1:$2</definedName>
    <definedName name="_xlnm.Print_Titles" localSheetId="6">'GWT'!$1:$2</definedName>
    <definedName name="_xlnm.Print_Titles" localSheetId="7">'POL'!$1:$2</definedName>
  </definedNames>
  <calcPr fullCalcOnLoad="1"/>
</workbook>
</file>

<file path=xl/sharedStrings.xml><?xml version="1.0" encoding="utf-8"?>
<sst xmlns="http://schemas.openxmlformats.org/spreadsheetml/2006/main" count="1205" uniqueCount="235">
  <si>
    <t>RAKESH KUMAR</t>
  </si>
  <si>
    <t>GWT-105652</t>
  </si>
  <si>
    <t>NAWNIT KUMAR</t>
  </si>
  <si>
    <t>LATE KIRAN SINGHA</t>
  </si>
  <si>
    <t>GWT-105655</t>
  </si>
  <si>
    <t>MANISH KUMAR TRIPATHI</t>
  </si>
  <si>
    <t>SURENDRA NATH TRIPATHI</t>
  </si>
  <si>
    <t>ZYANI DEVI</t>
  </si>
  <si>
    <t>GWT-105664</t>
  </si>
  <si>
    <t>GAGAN GEET GULATI</t>
  </si>
  <si>
    <t>RAM LAL GULATI</t>
  </si>
  <si>
    <t>MAMTA GULATI</t>
  </si>
  <si>
    <t>GWT-105669</t>
  </si>
  <si>
    <t>LUCKY JAIN</t>
  </si>
  <si>
    <t>SHAM LAL JAIN</t>
  </si>
  <si>
    <t>GWT-105679</t>
  </si>
  <si>
    <t>SUDHAKAR JAIN</t>
  </si>
  <si>
    <t>KAMLESH JAIN</t>
  </si>
  <si>
    <t>S6</t>
  </si>
  <si>
    <t>TRG</t>
  </si>
  <si>
    <t>GP</t>
  </si>
  <si>
    <t>TRADE</t>
  </si>
  <si>
    <t>POL</t>
  </si>
  <si>
    <t>CREDITS</t>
  </si>
  <si>
    <t>GCT</t>
  </si>
  <si>
    <t>GIT</t>
  </si>
  <si>
    <t>GME</t>
  </si>
  <si>
    <t>GWT</t>
  </si>
  <si>
    <t>GCS</t>
  </si>
  <si>
    <t>GIN</t>
  </si>
  <si>
    <t>GEC</t>
  </si>
  <si>
    <t>MOP</t>
  </si>
  <si>
    <t>REGN_NO</t>
  </si>
  <si>
    <t>NAME</t>
  </si>
  <si>
    <t>FNAME</t>
  </si>
  <si>
    <t>MNAME</t>
  </si>
  <si>
    <t>S1</t>
  </si>
  <si>
    <t>S2</t>
  </si>
  <si>
    <t>S3</t>
  </si>
  <si>
    <t>S4</t>
  </si>
  <si>
    <t>S5</t>
  </si>
  <si>
    <t>D.10</t>
  </si>
  <si>
    <t>M.11</t>
  </si>
  <si>
    <t>D.11</t>
  </si>
  <si>
    <t>M.12</t>
  </si>
  <si>
    <t>D.12</t>
  </si>
  <si>
    <t>GCS-105019</t>
  </si>
  <si>
    <t>AMARJASS SEKHON</t>
  </si>
  <si>
    <t>AMRIK SINGH SEKHON</t>
  </si>
  <si>
    <t>JASMINDER KAUR</t>
  </si>
  <si>
    <t>RAMESH CHAND</t>
  </si>
  <si>
    <t>ASHOK KUMAR</t>
  </si>
  <si>
    <t>GCS-105062</t>
  </si>
  <si>
    <t>PRIYANKA GOYAL</t>
  </si>
  <si>
    <t>LAVIT KUMAR GOYAL</t>
  </si>
  <si>
    <t>SUNITA GOYAL</t>
  </si>
  <si>
    <t>GURWINDER SINGH</t>
  </si>
  <si>
    <t>GCS-105095</t>
  </si>
  <si>
    <t>DHARA KASHYAP</t>
  </si>
  <si>
    <t>MANOJ KUMAR SINGH</t>
  </si>
  <si>
    <t>KUMARI ARCHANA</t>
  </si>
  <si>
    <t>VINOD KUMAR</t>
  </si>
  <si>
    <t>SAROJ RANI</t>
  </si>
  <si>
    <t>GCS-105901</t>
  </si>
  <si>
    <t>POOJA SINGLA</t>
  </si>
  <si>
    <t>MADAN LAL</t>
  </si>
  <si>
    <t>SHASHI BALA</t>
  </si>
  <si>
    <t>GCS-105903</t>
  </si>
  <si>
    <t>KARAN SETHI</t>
  </si>
  <si>
    <t>NARINDER KUMAR</t>
  </si>
  <si>
    <t>LOVELY SETHI</t>
  </si>
  <si>
    <t>KIRAN BALA</t>
  </si>
  <si>
    <t>ASHA RANI</t>
  </si>
  <si>
    <t>GEC-105101</t>
  </si>
  <si>
    <t>NISHANT AGGARWAL</t>
  </si>
  <si>
    <t>PAWAN KUMAR AGGARWAL</t>
  </si>
  <si>
    <t>MADHU AGGARWAL</t>
  </si>
  <si>
    <t>GEC-105110</t>
  </si>
  <si>
    <t>NARENDER KUMAR</t>
  </si>
  <si>
    <t>MILKHI RAM</t>
  </si>
  <si>
    <t>MEERA DEVI</t>
  </si>
  <si>
    <t>AMARJEET SINGH</t>
  </si>
  <si>
    <t>PARAMJIT KAUR</t>
  </si>
  <si>
    <t>SUNIL KUMAR</t>
  </si>
  <si>
    <t>JASWINDER KAUR</t>
  </si>
  <si>
    <t>GEC-105148</t>
  </si>
  <si>
    <t>AJAY KUMAR</t>
  </si>
  <si>
    <t>JAI RAM</t>
  </si>
  <si>
    <t>RAKSHA DEVI</t>
  </si>
  <si>
    <t>GEC-105151</t>
  </si>
  <si>
    <t>GURMEJ SINGH</t>
  </si>
  <si>
    <t>GEC-105161</t>
  </si>
  <si>
    <t>RAJNISH KUMAR RANJAN</t>
  </si>
  <si>
    <t>RAMJEE PRASAD</t>
  </si>
  <si>
    <t>SMT JANAK DULARI</t>
  </si>
  <si>
    <t>SUNITA JAIN</t>
  </si>
  <si>
    <t>GFT-105202</t>
  </si>
  <si>
    <t>SUJOY ROY</t>
  </si>
  <si>
    <t>SUSHANTA ROY</t>
  </si>
  <si>
    <t>SABITA ROY</t>
  </si>
  <si>
    <t>BHUPINDER KAUR</t>
  </si>
  <si>
    <t>GFT-105252</t>
  </si>
  <si>
    <t>VARTIKA</t>
  </si>
  <si>
    <t>ADITYA NARAYAN SINHA</t>
  </si>
  <si>
    <t>KARUNA SINHA</t>
  </si>
  <si>
    <t>GFT-105257</t>
  </si>
  <si>
    <t>GURDIAL SINGH</t>
  </si>
  <si>
    <t>TRIPTA RANI</t>
  </si>
  <si>
    <t>GFT-105261</t>
  </si>
  <si>
    <t>ANUPREET KAUR</t>
  </si>
  <si>
    <t>JASPAL SINGH</t>
  </si>
  <si>
    <t>GFT-105262</t>
  </si>
  <si>
    <t>TANU</t>
  </si>
  <si>
    <t>GEETA RANI</t>
  </si>
  <si>
    <t>GIN-105322</t>
  </si>
  <si>
    <t>MINKU SINGLA</t>
  </si>
  <si>
    <t>KIRAN SINGLA</t>
  </si>
  <si>
    <t>GIN-105324</t>
  </si>
  <si>
    <t>VIKAL SHARMA</t>
  </si>
  <si>
    <t>ROSHAN LAL SHARMA</t>
  </si>
  <si>
    <t>KUSUM SHARMA</t>
  </si>
  <si>
    <t>GIN-105351</t>
  </si>
  <si>
    <t>RAMAKANT DUBEY</t>
  </si>
  <si>
    <t>KAILASH SHANKAR</t>
  </si>
  <si>
    <t>VINDESHVARI DEVI</t>
  </si>
  <si>
    <t>GIN-105352</t>
  </si>
  <si>
    <t>AMAN SHRIVASTAVA</t>
  </si>
  <si>
    <t>MAHESH KUMAR SHRIVASTAVA</t>
  </si>
  <si>
    <t>MANI SHRIVASTAVA</t>
  </si>
  <si>
    <t>GIN-105361</t>
  </si>
  <si>
    <t>ANKUSH KUMAR</t>
  </si>
  <si>
    <t>SUBHASH CHAND</t>
  </si>
  <si>
    <t>GIT-105408</t>
  </si>
  <si>
    <t>NEHA JINDAL</t>
  </si>
  <si>
    <t>SURINDER KUMAR</t>
  </si>
  <si>
    <t>BABITA JINDAL</t>
  </si>
  <si>
    <t>GIT-105430</t>
  </si>
  <si>
    <t>PRASHANT KUMAR RASTOGI</t>
  </si>
  <si>
    <t>MURARI LAL RASTOGI</t>
  </si>
  <si>
    <t>PREMLATA RASTOGI</t>
  </si>
  <si>
    <t>GIT-105439</t>
  </si>
  <si>
    <t>MAHIMA</t>
  </si>
  <si>
    <t>GILLO DEVI</t>
  </si>
  <si>
    <t>GIT-105451</t>
  </si>
  <si>
    <t>GITU RANI</t>
  </si>
  <si>
    <t>SUBHASH KUMAR</t>
  </si>
  <si>
    <t>GIT-105459</t>
  </si>
  <si>
    <t>HIMANSHU GUMBER</t>
  </si>
  <si>
    <t>ANIL GUMBER</t>
  </si>
  <si>
    <t>GEETA GUMBER</t>
  </si>
  <si>
    <t>GCT-105712</t>
  </si>
  <si>
    <t>VIJAY SINGH RAWAT</t>
  </si>
  <si>
    <t>HARISH SINGH RAWAT</t>
  </si>
  <si>
    <t>DAMAYANTI RAWAT</t>
  </si>
  <si>
    <t>GCT-105750</t>
  </si>
  <si>
    <t>VIPIN KUMAR GUPTA</t>
  </si>
  <si>
    <t>VIJAY GUPTA</t>
  </si>
  <si>
    <t>GOVINDVASINI DEVI</t>
  </si>
  <si>
    <t>GCT-105751</t>
  </si>
  <si>
    <t>PRIYA RANI</t>
  </si>
  <si>
    <t>KASHMIRI LAL</t>
  </si>
  <si>
    <t>LUXMI DEVI</t>
  </si>
  <si>
    <t>GCT-105757</t>
  </si>
  <si>
    <t>PREETY SAINI</t>
  </si>
  <si>
    <t>TEJPAL SAINI</t>
  </si>
  <si>
    <t>SANDHYA SAINI</t>
  </si>
  <si>
    <t>GCT-105781</t>
  </si>
  <si>
    <t>SATYENDRA PATEL</t>
  </si>
  <si>
    <t>MAHENDRA PATEL</t>
  </si>
  <si>
    <t>ASHA PATEL</t>
  </si>
  <si>
    <t>PUSHPA DEVI</t>
  </si>
  <si>
    <t>GCTP-105802</t>
  </si>
  <si>
    <t>SAURABH VARSHNEY</t>
  </si>
  <si>
    <t>NARENDRA KUMAR VARSHNEY</t>
  </si>
  <si>
    <t>NEELAM VARSHNEY</t>
  </si>
  <si>
    <t>GCTP-105812</t>
  </si>
  <si>
    <t>ASHISH VIRMANI</t>
  </si>
  <si>
    <t>HARISH VIRMANI</t>
  </si>
  <si>
    <t>UMA VIRMANI</t>
  </si>
  <si>
    <t>GCTP-105813</t>
  </si>
  <si>
    <t>CHARANJEET SINGH</t>
  </si>
  <si>
    <t>GCTP-105821</t>
  </si>
  <si>
    <t>SANJEEV KUMAR SINGH</t>
  </si>
  <si>
    <t>SUDARSHAN SINGH</t>
  </si>
  <si>
    <t>SARSWATI DEVI</t>
  </si>
  <si>
    <t>GCTP-105867</t>
  </si>
  <si>
    <t>HIMANSHU BEHERA</t>
  </si>
  <si>
    <t>NABAGHANA BEHERA</t>
  </si>
  <si>
    <t>INDUMATI BEHERA</t>
  </si>
  <si>
    <t>GME-105507</t>
  </si>
  <si>
    <t>ANOOP GULERIA</t>
  </si>
  <si>
    <t>JAGROOP SINGH GULERIA</t>
  </si>
  <si>
    <t>INDIRA GULERIA</t>
  </si>
  <si>
    <t>GME-105553</t>
  </si>
  <si>
    <t>SAURABH SHARMA</t>
  </si>
  <si>
    <t>RAMESH SHARMA</t>
  </si>
  <si>
    <t>RITA</t>
  </si>
  <si>
    <t>GME-105554</t>
  </si>
  <si>
    <t>ADITYA SHEKHAR ROY</t>
  </si>
  <si>
    <t>RAM SHRESHTHA ROY</t>
  </si>
  <si>
    <t>RAMA DEVI</t>
  </si>
  <si>
    <t>GME-105559</t>
  </si>
  <si>
    <t>VINEET SHARMA</t>
  </si>
  <si>
    <t>DHAN PRAKASH SHARMA</t>
  </si>
  <si>
    <t>SAVITRI SHARMA</t>
  </si>
  <si>
    <t>GME-105561</t>
  </si>
  <si>
    <t>JEEVAN KUMAR</t>
  </si>
  <si>
    <t>M</t>
  </si>
  <si>
    <t>Open</t>
  </si>
  <si>
    <t>F</t>
  </si>
  <si>
    <t>OBC</t>
  </si>
  <si>
    <t>PH</t>
  </si>
  <si>
    <t>SC</t>
  </si>
  <si>
    <t>ST</t>
  </si>
  <si>
    <t>CHEMICAL ENGINEERING</t>
  </si>
  <si>
    <t>CHEMICAL ENGINEERING(POLYMER TECHNOLOGY)</t>
  </si>
  <si>
    <t>MECHANICAL ENGINEERING(WELDING TECHNOLOGY)</t>
  </si>
  <si>
    <t>MECHANICAL ENGINEERING(MANUFACTURING ENGINEERING)</t>
  </si>
  <si>
    <t>INFORMATION TECHNOLOGY</t>
  </si>
  <si>
    <t>INSTRUMENTATION AND CONTROL ENGINEERING</t>
  </si>
  <si>
    <t>FOOD TECHNOLOGY</t>
  </si>
  <si>
    <t>ELECTRONICS AND COMMUNICATION ENGINEERING</t>
  </si>
  <si>
    <t>COMPUTER SCIENCE AND ENGINEERING</t>
  </si>
  <si>
    <t>J.13</t>
  </si>
  <si>
    <t>1</t>
  </si>
  <si>
    <t>2</t>
  </si>
  <si>
    <t>3</t>
  </si>
  <si>
    <t>4</t>
  </si>
  <si>
    <t>5</t>
  </si>
  <si>
    <t>CGPA</t>
  </si>
  <si>
    <t>S. No.</t>
  </si>
  <si>
    <t>J 13</t>
  </si>
  <si>
    <t>FIRST</t>
  </si>
  <si>
    <t>SECOND</t>
  </si>
  <si>
    <t>THIRD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</si>
</sst>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42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1" fontId="0" fillId="0" borderId="10" xfId="0" applyNumberForma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1" fontId="0" fillId="0" borderId="0" xfId="0" applyNumberForma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T5" sqref="A1:IV16384"/>
    </sheetView>
  </sheetViews>
  <sheetFormatPr defaultColWidth="9.140625" defaultRowHeight="19.5" customHeight="1"/>
  <cols>
    <col min="1" max="1" width="6.7109375" style="21" bestFit="1" customWidth="1"/>
    <col min="2" max="2" width="11.57421875" style="20" bestFit="1" customWidth="1"/>
    <col min="3" max="3" width="27.8515625" style="27" bestFit="1" customWidth="1"/>
    <col min="4" max="4" width="27.140625" style="20" hidden="1" customWidth="1"/>
    <col min="5" max="5" width="4.8515625" style="20" hidden="1" customWidth="1"/>
    <col min="6" max="6" width="7.00390625" style="19" bestFit="1" customWidth="1"/>
    <col min="7" max="7" width="5.57421875" style="20" bestFit="1" customWidth="1"/>
    <col min="8" max="8" width="7.00390625" style="19" bestFit="1" customWidth="1"/>
    <col min="9" max="9" width="5.8515625" style="20" bestFit="1" customWidth="1"/>
    <col min="10" max="10" width="7.00390625" style="19" bestFit="1" customWidth="1"/>
    <col min="11" max="11" width="5.8515625" style="20" bestFit="1" customWidth="1"/>
    <col min="12" max="12" width="8.00390625" style="19" bestFit="1" customWidth="1"/>
    <col min="13" max="13" width="5.8515625" style="20" bestFit="1" customWidth="1"/>
    <col min="14" max="14" width="8.00390625" style="19" bestFit="1" customWidth="1"/>
    <col min="15" max="15" width="5.8515625" style="20" bestFit="1" customWidth="1"/>
    <col min="16" max="16" width="5.7109375" style="21" bestFit="1" customWidth="1"/>
    <col min="17" max="17" width="5.8515625" style="21" bestFit="1" customWidth="1"/>
    <col min="18" max="18" width="8.00390625" style="22" bestFit="1" customWidth="1"/>
    <col min="19" max="19" width="6.28125" style="21" bestFit="1" customWidth="1"/>
    <col min="20" max="20" width="7.00390625" style="22" bestFit="1" customWidth="1"/>
    <col min="21" max="21" width="43.421875" style="1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1" ht="19.5" customHeight="1">
      <c r="A2" s="39"/>
      <c r="B2" s="5" t="s">
        <v>28</v>
      </c>
      <c r="C2" s="6" t="s">
        <v>23</v>
      </c>
      <c r="D2" s="5"/>
      <c r="E2" s="5"/>
      <c r="F2" s="7">
        <v>28</v>
      </c>
      <c r="G2" s="8"/>
      <c r="H2" s="7">
        <v>28</v>
      </c>
      <c r="I2" s="7"/>
      <c r="J2" s="7">
        <v>27</v>
      </c>
      <c r="K2" s="7"/>
      <c r="L2" s="7">
        <v>27</v>
      </c>
      <c r="M2" s="7"/>
      <c r="N2" s="7">
        <v>25</v>
      </c>
      <c r="O2" s="7"/>
      <c r="P2" s="7">
        <v>23</v>
      </c>
      <c r="Q2" s="7"/>
      <c r="R2" s="7">
        <v>2</v>
      </c>
      <c r="S2" s="7">
        <v>6</v>
      </c>
      <c r="T2" s="7">
        <v>166</v>
      </c>
      <c r="U2" s="11"/>
    </row>
    <row r="3" spans="1:23" ht="19.5" customHeight="1">
      <c r="A3" s="25" t="s">
        <v>224</v>
      </c>
      <c r="B3" s="26" t="s">
        <v>63</v>
      </c>
      <c r="C3" s="26" t="s">
        <v>64</v>
      </c>
      <c r="D3" s="26" t="s">
        <v>65</v>
      </c>
      <c r="E3" s="26" t="s">
        <v>66</v>
      </c>
      <c r="F3" s="15">
        <v>10</v>
      </c>
      <c r="G3" s="16" t="s">
        <v>41</v>
      </c>
      <c r="H3" s="15">
        <v>9.43</v>
      </c>
      <c r="I3" s="17" t="s">
        <v>42</v>
      </c>
      <c r="J3" s="15">
        <v>10</v>
      </c>
      <c r="K3" s="17" t="s">
        <v>43</v>
      </c>
      <c r="L3" s="15">
        <v>10</v>
      </c>
      <c r="M3" s="17" t="s">
        <v>44</v>
      </c>
      <c r="N3" s="15">
        <v>9.68</v>
      </c>
      <c r="O3" s="17" t="s">
        <v>45</v>
      </c>
      <c r="P3" s="10">
        <v>10</v>
      </c>
      <c r="Q3" s="5" t="s">
        <v>223</v>
      </c>
      <c r="R3" s="15">
        <v>10</v>
      </c>
      <c r="S3" s="18">
        <v>8.33</v>
      </c>
      <c r="T3" s="9">
        <f>IF(OR(F3=0,H3=0,J3=0,L3=0,N3=0,P3=0,R3=0,S3=0)," ",+ROUND((F3*28+H3*28+J3*27+L3*27+N3*25+P3*23+R3*2+S3*6)/166,2))</f>
        <v>9.8</v>
      </c>
      <c r="U3" s="1" t="s">
        <v>222</v>
      </c>
      <c r="V3" s="21" t="s">
        <v>208</v>
      </c>
      <c r="W3" s="21" t="s">
        <v>207</v>
      </c>
    </row>
    <row r="4" spans="1:23" ht="19.5" customHeight="1">
      <c r="A4" s="25" t="s">
        <v>225</v>
      </c>
      <c r="B4" s="26" t="s">
        <v>67</v>
      </c>
      <c r="C4" s="26" t="s">
        <v>68</v>
      </c>
      <c r="D4" s="26" t="s">
        <v>69</v>
      </c>
      <c r="E4" s="26" t="s">
        <v>70</v>
      </c>
      <c r="F4" s="15">
        <v>10</v>
      </c>
      <c r="G4" s="16" t="s">
        <v>41</v>
      </c>
      <c r="H4" s="15">
        <v>9.07</v>
      </c>
      <c r="I4" s="17" t="s">
        <v>42</v>
      </c>
      <c r="J4" s="15">
        <v>10</v>
      </c>
      <c r="K4" s="17" t="s">
        <v>43</v>
      </c>
      <c r="L4" s="15">
        <v>9.7</v>
      </c>
      <c r="M4" s="17" t="s">
        <v>44</v>
      </c>
      <c r="N4" s="15">
        <v>9.52</v>
      </c>
      <c r="O4" s="17" t="s">
        <v>45</v>
      </c>
      <c r="P4" s="10">
        <v>9.3</v>
      </c>
      <c r="Q4" s="5" t="s">
        <v>223</v>
      </c>
      <c r="R4" s="15">
        <v>10</v>
      </c>
      <c r="S4" s="18">
        <v>8</v>
      </c>
      <c r="T4" s="9">
        <f>IF(OR(F4=0,H4=0,J4=0,L4=0,N4=0,P4=0,R4=0,S4=0)," ",+ROUND((F4*28+H4*28+J4*27+L4*27+N4*25+P4*23+R4*2+S4*6)/166,2))</f>
        <v>9.55</v>
      </c>
      <c r="U4" s="1" t="s">
        <v>222</v>
      </c>
      <c r="V4" s="21" t="s">
        <v>208</v>
      </c>
      <c r="W4" s="21" t="s">
        <v>207</v>
      </c>
    </row>
    <row r="5" spans="1:23" ht="19.5" customHeight="1">
      <c r="A5" s="25" t="s">
        <v>226</v>
      </c>
      <c r="B5" s="26" t="s">
        <v>57</v>
      </c>
      <c r="C5" s="26" t="s">
        <v>58</v>
      </c>
      <c r="D5" s="26" t="s">
        <v>59</v>
      </c>
      <c r="E5" s="26" t="s">
        <v>60</v>
      </c>
      <c r="F5" s="15">
        <v>9</v>
      </c>
      <c r="G5" s="16" t="s">
        <v>41</v>
      </c>
      <c r="H5" s="15">
        <v>9.29</v>
      </c>
      <c r="I5" s="17" t="s">
        <v>42</v>
      </c>
      <c r="J5" s="15">
        <v>9.93</v>
      </c>
      <c r="K5" s="17" t="s">
        <v>43</v>
      </c>
      <c r="L5" s="15">
        <v>10</v>
      </c>
      <c r="M5" s="17" t="s">
        <v>44</v>
      </c>
      <c r="N5" s="15">
        <v>8.4</v>
      </c>
      <c r="O5" s="17" t="s">
        <v>45</v>
      </c>
      <c r="P5" s="10">
        <v>9.83</v>
      </c>
      <c r="Q5" s="5" t="s">
        <v>223</v>
      </c>
      <c r="R5" s="15">
        <v>8</v>
      </c>
      <c r="S5" s="18">
        <v>10</v>
      </c>
      <c r="T5" s="9">
        <f>IF(OR(F5=0,H5=0,J5=0,L5=0,N5=0,P5=0,R5=0,S5=0)," ",+ROUND((F5*28+H5*28+J5*27+L5*27+N5*25+P5*23+R5*2+S5*6)/166,2))</f>
        <v>9.41</v>
      </c>
      <c r="U5" s="1" t="s">
        <v>222</v>
      </c>
      <c r="V5" s="21" t="s">
        <v>208</v>
      </c>
      <c r="W5" s="21" t="s">
        <v>207</v>
      </c>
    </row>
    <row r="6" spans="1:23" ht="19.5" customHeight="1">
      <c r="A6" s="25" t="s">
        <v>227</v>
      </c>
      <c r="B6" s="26" t="s">
        <v>46</v>
      </c>
      <c r="C6" s="26" t="s">
        <v>47</v>
      </c>
      <c r="D6" s="26" t="s">
        <v>48</v>
      </c>
      <c r="E6" s="26" t="s">
        <v>49</v>
      </c>
      <c r="F6" s="15">
        <v>8.86</v>
      </c>
      <c r="G6" s="16" t="s">
        <v>41</v>
      </c>
      <c r="H6" s="15">
        <v>9.29</v>
      </c>
      <c r="I6" s="17" t="s">
        <v>42</v>
      </c>
      <c r="J6" s="15">
        <v>8.96</v>
      </c>
      <c r="K6" s="17" t="s">
        <v>43</v>
      </c>
      <c r="L6" s="15">
        <v>10</v>
      </c>
      <c r="M6" s="17" t="s">
        <v>44</v>
      </c>
      <c r="N6" s="15">
        <v>9.76</v>
      </c>
      <c r="O6" s="17" t="s">
        <v>45</v>
      </c>
      <c r="P6" s="10">
        <v>9.04</v>
      </c>
      <c r="Q6" s="5" t="s">
        <v>223</v>
      </c>
      <c r="R6" s="15">
        <v>10</v>
      </c>
      <c r="S6" s="18">
        <v>7.67</v>
      </c>
      <c r="T6" s="9">
        <f>IF(OR(F6=0,H6=0,J6=0,L6=0,N6=0,P6=0,R6=0,S6=0)," ",+ROUND((F6*28+H6*28+J6*27+L6*27+N6*25+P6*23+R6*2+S6*6)/166,2))</f>
        <v>9.27</v>
      </c>
      <c r="U6" s="1" t="s">
        <v>222</v>
      </c>
      <c r="V6" s="21" t="s">
        <v>208</v>
      </c>
      <c r="W6" s="21" t="s">
        <v>209</v>
      </c>
    </row>
    <row r="7" spans="1:23" ht="19.5" customHeight="1">
      <c r="A7" s="25" t="s">
        <v>228</v>
      </c>
      <c r="B7" s="26" t="s">
        <v>52</v>
      </c>
      <c r="C7" s="26" t="s">
        <v>53</v>
      </c>
      <c r="D7" s="26" t="s">
        <v>54</v>
      </c>
      <c r="E7" s="26" t="s">
        <v>55</v>
      </c>
      <c r="F7" s="15">
        <v>8.86</v>
      </c>
      <c r="G7" s="16" t="s">
        <v>41</v>
      </c>
      <c r="H7" s="15">
        <v>8.71</v>
      </c>
      <c r="I7" s="17" t="s">
        <v>42</v>
      </c>
      <c r="J7" s="15">
        <v>9.85</v>
      </c>
      <c r="K7" s="17" t="s">
        <v>43</v>
      </c>
      <c r="L7" s="15">
        <v>9.85</v>
      </c>
      <c r="M7" s="17" t="s">
        <v>44</v>
      </c>
      <c r="N7" s="15">
        <v>9.76</v>
      </c>
      <c r="O7" s="17" t="s">
        <v>45</v>
      </c>
      <c r="P7" s="10">
        <v>8.87</v>
      </c>
      <c r="Q7" s="5" t="s">
        <v>223</v>
      </c>
      <c r="R7" s="15">
        <v>8</v>
      </c>
      <c r="S7" s="18">
        <v>7.67</v>
      </c>
      <c r="T7" s="9">
        <f>IF(OR(F7=0,H7=0,J7=0,L7=0,N7=0,P7=0,R7=0,S7=0)," ",+ROUND((F7*28+H7*28+J7*27+L7*27+N7*25+P7*23+R7*2+S7*6)/166,2))</f>
        <v>9.24</v>
      </c>
      <c r="U7" s="1" t="s">
        <v>222</v>
      </c>
      <c r="V7" s="21" t="s">
        <v>208</v>
      </c>
      <c r="W7" s="21" t="s">
        <v>207</v>
      </c>
    </row>
    <row r="8" spans="1:20" ht="19.5" customHeight="1">
      <c r="A8" s="29"/>
      <c r="B8" s="30"/>
      <c r="C8" s="30"/>
      <c r="D8" s="30"/>
      <c r="E8" s="30"/>
      <c r="F8" s="31"/>
      <c r="G8" s="32"/>
      <c r="H8" s="31"/>
      <c r="I8" s="33"/>
      <c r="J8" s="31"/>
      <c r="K8" s="33"/>
      <c r="L8" s="31"/>
      <c r="M8" s="33"/>
      <c r="N8" s="31"/>
      <c r="O8" s="33"/>
      <c r="P8" s="34"/>
      <c r="R8" s="31"/>
      <c r="S8" s="35"/>
      <c r="T8" s="36"/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6" r:id="rId1"/>
  <headerFooter>
    <oddHeader>&amp;C&amp;"Arial,Bold"&amp;14CLUBBED RESULT DEGREE-2010 BATCH (TOPPERS)
</oddHeader>
    <oddFooter>&amp;LPrepared By                          Checked By                             Rechecked By                                   Deputy Registrar (Academics)</oddFooter>
  </headerFooter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6">
      <selection activeCell="T5" sqref="T5"/>
    </sheetView>
  </sheetViews>
  <sheetFormatPr defaultColWidth="9.140625" defaultRowHeight="19.5" customHeight="1"/>
  <cols>
    <col min="1" max="1" width="6.7109375" style="21" bestFit="1" customWidth="1"/>
    <col min="2" max="2" width="13.00390625" style="20" customWidth="1"/>
    <col min="3" max="3" width="27.8515625" style="27" bestFit="1" customWidth="1"/>
    <col min="4" max="4" width="27.140625" style="20" hidden="1" customWidth="1"/>
    <col min="5" max="5" width="4.8515625" style="20" hidden="1" customWidth="1"/>
    <col min="6" max="6" width="7.00390625" style="19" hidden="1" customWidth="1"/>
    <col min="7" max="7" width="5.57421875" style="20" hidden="1" customWidth="1"/>
    <col min="8" max="8" width="7.00390625" style="19" hidden="1" customWidth="1"/>
    <col min="9" max="9" width="5.8515625" style="20" hidden="1" customWidth="1"/>
    <col min="10" max="10" width="7.00390625" style="19" hidden="1" customWidth="1"/>
    <col min="11" max="11" width="5.8515625" style="20" hidden="1" customWidth="1"/>
    <col min="12" max="12" width="8.00390625" style="19" hidden="1" customWidth="1"/>
    <col min="13" max="13" width="5.8515625" style="20" hidden="1" customWidth="1"/>
    <col min="14" max="14" width="8.00390625" style="19" hidden="1" customWidth="1"/>
    <col min="15" max="15" width="5.8515625" style="20" hidden="1" customWidth="1"/>
    <col min="16" max="16" width="5.7109375" style="21" hidden="1" customWidth="1"/>
    <col min="17" max="17" width="5.8515625" style="21" hidden="1" customWidth="1"/>
    <col min="18" max="18" width="8.00390625" style="22" hidden="1" customWidth="1"/>
    <col min="19" max="19" width="6.28125" style="21" hidden="1" customWidth="1"/>
    <col min="20" max="20" width="7.00390625" style="22" bestFit="1" customWidth="1"/>
    <col min="21" max="16384" width="9.140625" style="21" customWidth="1"/>
  </cols>
  <sheetData>
    <row r="1" spans="1:20" s="24" customFormat="1" ht="19.5" customHeight="1">
      <c r="A1" s="37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</row>
    <row r="2" spans="1:21" ht="19.5" customHeight="1">
      <c r="A2" s="25" t="s">
        <v>224</v>
      </c>
      <c r="B2" s="26" t="s">
        <v>63</v>
      </c>
      <c r="C2" s="26" t="s">
        <v>64</v>
      </c>
      <c r="D2" s="26" t="s">
        <v>65</v>
      </c>
      <c r="E2" s="26" t="s">
        <v>66</v>
      </c>
      <c r="F2" s="15">
        <v>10</v>
      </c>
      <c r="G2" s="16" t="s">
        <v>41</v>
      </c>
      <c r="H2" s="15">
        <v>9.43</v>
      </c>
      <c r="I2" s="17" t="s">
        <v>42</v>
      </c>
      <c r="J2" s="15">
        <v>10</v>
      </c>
      <c r="K2" s="17" t="s">
        <v>43</v>
      </c>
      <c r="L2" s="15">
        <v>10</v>
      </c>
      <c r="M2" s="17" t="s">
        <v>44</v>
      </c>
      <c r="N2" s="15">
        <v>9.68</v>
      </c>
      <c r="O2" s="17" t="s">
        <v>45</v>
      </c>
      <c r="P2" s="10">
        <v>10</v>
      </c>
      <c r="Q2" s="5" t="s">
        <v>223</v>
      </c>
      <c r="R2" s="15">
        <v>10</v>
      </c>
      <c r="S2" s="18">
        <v>8.33</v>
      </c>
      <c r="T2" s="9">
        <f>IF(OR(F2=0,H2=0,J2=0,L2=0,N2=0,P2=0,R2=0,S2=0)," ",+ROUND((F2*28+H2*28+J2*27+L2*27+N2*25+P2*23+R2*2+S2*6)/166,2))</f>
        <v>9.8</v>
      </c>
      <c r="U2" s="21" t="s">
        <v>232</v>
      </c>
    </row>
    <row r="3" spans="1:21" ht="19.5" customHeight="1">
      <c r="A3" s="25" t="s">
        <v>225</v>
      </c>
      <c r="B3" s="26" t="s">
        <v>67</v>
      </c>
      <c r="C3" s="26" t="s">
        <v>68</v>
      </c>
      <c r="D3" s="26" t="s">
        <v>69</v>
      </c>
      <c r="E3" s="26" t="s">
        <v>70</v>
      </c>
      <c r="F3" s="15">
        <v>10</v>
      </c>
      <c r="G3" s="16" t="s">
        <v>41</v>
      </c>
      <c r="H3" s="15">
        <v>9.07</v>
      </c>
      <c r="I3" s="17" t="s">
        <v>42</v>
      </c>
      <c r="J3" s="15">
        <v>10</v>
      </c>
      <c r="K3" s="17" t="s">
        <v>43</v>
      </c>
      <c r="L3" s="15">
        <v>9.7</v>
      </c>
      <c r="M3" s="17" t="s">
        <v>44</v>
      </c>
      <c r="N3" s="15">
        <v>9.52</v>
      </c>
      <c r="O3" s="17" t="s">
        <v>45</v>
      </c>
      <c r="P3" s="10">
        <v>9.3</v>
      </c>
      <c r="Q3" s="5" t="s">
        <v>223</v>
      </c>
      <c r="R3" s="15">
        <v>10</v>
      </c>
      <c r="S3" s="18">
        <v>8</v>
      </c>
      <c r="T3" s="9">
        <f>IF(OR(F3=0,H3=0,J3=0,L3=0,N3=0,P3=0,R3=0,S3=0)," ",+ROUND((F3*28+H3*28+J3*27+L3*27+N3*25+P3*23+R3*2+S3*6)/166,2))</f>
        <v>9.55</v>
      </c>
      <c r="U3" s="21" t="s">
        <v>233</v>
      </c>
    </row>
    <row r="4" spans="1:21" ht="19.5" customHeight="1">
      <c r="A4" s="25" t="s">
        <v>226</v>
      </c>
      <c r="B4" s="26" t="s">
        <v>57</v>
      </c>
      <c r="C4" s="26" t="s">
        <v>58</v>
      </c>
      <c r="D4" s="26" t="s">
        <v>59</v>
      </c>
      <c r="E4" s="26" t="s">
        <v>60</v>
      </c>
      <c r="F4" s="15">
        <v>9</v>
      </c>
      <c r="G4" s="16" t="s">
        <v>41</v>
      </c>
      <c r="H4" s="15">
        <v>9.29</v>
      </c>
      <c r="I4" s="17" t="s">
        <v>42</v>
      </c>
      <c r="J4" s="15">
        <v>9.93</v>
      </c>
      <c r="K4" s="17" t="s">
        <v>43</v>
      </c>
      <c r="L4" s="15">
        <v>10</v>
      </c>
      <c r="M4" s="17" t="s">
        <v>44</v>
      </c>
      <c r="N4" s="15">
        <v>8.4</v>
      </c>
      <c r="O4" s="17" t="s">
        <v>45</v>
      </c>
      <c r="P4" s="10">
        <v>9.83</v>
      </c>
      <c r="Q4" s="5" t="s">
        <v>223</v>
      </c>
      <c r="R4" s="15">
        <v>8</v>
      </c>
      <c r="S4" s="18">
        <v>10</v>
      </c>
      <c r="T4" s="9">
        <f>IF(OR(F4=0,H4=0,J4=0,L4=0,N4=0,P4=0,R4=0,S4=0)," ",+ROUND((F4*28+H4*28+J4*27+L4*27+N4*25+P4*23+R4*2+S4*6)/166,2))</f>
        <v>9.41</v>
      </c>
      <c r="U4" s="21" t="s">
        <v>234</v>
      </c>
    </row>
    <row r="5" spans="1:20" ht="19.5" customHeight="1">
      <c r="A5" s="29"/>
      <c r="B5" s="30"/>
      <c r="C5" s="30"/>
      <c r="D5" s="30"/>
      <c r="E5" s="30"/>
      <c r="F5" s="31"/>
      <c r="G5" s="32"/>
      <c r="H5" s="31"/>
      <c r="I5" s="33"/>
      <c r="J5" s="31"/>
      <c r="K5" s="33"/>
      <c r="L5" s="31"/>
      <c r="M5" s="33"/>
      <c r="N5" s="31"/>
      <c r="O5" s="33"/>
      <c r="P5" s="34"/>
      <c r="R5" s="31"/>
      <c r="S5" s="35"/>
      <c r="T5" s="36"/>
    </row>
    <row r="6" spans="1:21" ht="19.5" customHeight="1">
      <c r="A6" s="25" t="s">
        <v>224</v>
      </c>
      <c r="B6" s="26" t="s">
        <v>73</v>
      </c>
      <c r="C6" s="26" t="s">
        <v>74</v>
      </c>
      <c r="D6" s="26" t="s">
        <v>75</v>
      </c>
      <c r="E6" s="26" t="s">
        <v>76</v>
      </c>
      <c r="F6" s="15">
        <v>9.93</v>
      </c>
      <c r="G6" s="16" t="s">
        <v>41</v>
      </c>
      <c r="H6" s="15">
        <v>10</v>
      </c>
      <c r="I6" s="17" t="s">
        <v>42</v>
      </c>
      <c r="J6" s="15">
        <v>10</v>
      </c>
      <c r="K6" s="17" t="s">
        <v>43</v>
      </c>
      <c r="L6" s="15">
        <v>9.93</v>
      </c>
      <c r="M6" s="17" t="s">
        <v>44</v>
      </c>
      <c r="N6" s="15">
        <v>9.7</v>
      </c>
      <c r="O6" s="17" t="s">
        <v>45</v>
      </c>
      <c r="P6" s="10">
        <v>9.36</v>
      </c>
      <c r="Q6" s="5" t="s">
        <v>223</v>
      </c>
      <c r="R6" s="15">
        <v>10</v>
      </c>
      <c r="S6" s="18">
        <v>10</v>
      </c>
      <c r="T6" s="9">
        <f>IF(OR(F6=0,H6=0,J6=0,L6=0,N6=0,P6=0,R6=0,S6=0)," ",+ROUND((F6*27+H6*27+J6*27+L6*27+N6*27+P6*25+R6*2+S6*6)/168,2))</f>
        <v>9.83</v>
      </c>
      <c r="U6" s="21" t="s">
        <v>232</v>
      </c>
    </row>
    <row r="7" spans="1:21" ht="19.5" customHeight="1">
      <c r="A7" s="25" t="s">
        <v>225</v>
      </c>
      <c r="B7" s="26" t="s">
        <v>77</v>
      </c>
      <c r="C7" s="26" t="s">
        <v>78</v>
      </c>
      <c r="D7" s="26" t="s">
        <v>79</v>
      </c>
      <c r="E7" s="26" t="s">
        <v>80</v>
      </c>
      <c r="F7" s="15">
        <v>9.85</v>
      </c>
      <c r="G7" s="16" t="s">
        <v>41</v>
      </c>
      <c r="H7" s="15">
        <v>9.93</v>
      </c>
      <c r="I7" s="17" t="s">
        <v>42</v>
      </c>
      <c r="J7" s="15">
        <v>10</v>
      </c>
      <c r="K7" s="17" t="s">
        <v>43</v>
      </c>
      <c r="L7" s="15">
        <v>9.85</v>
      </c>
      <c r="M7" s="17" t="s">
        <v>44</v>
      </c>
      <c r="N7" s="15">
        <v>9.33</v>
      </c>
      <c r="O7" s="17" t="s">
        <v>45</v>
      </c>
      <c r="P7" s="10">
        <v>9.04</v>
      </c>
      <c r="Q7" s="5" t="s">
        <v>223</v>
      </c>
      <c r="R7" s="15">
        <v>8</v>
      </c>
      <c r="S7" s="18">
        <v>10</v>
      </c>
      <c r="T7" s="9">
        <f>IF(OR(F7=0,H7=0,J7=0,L7=0,N7=0,P7=0,R7=0,S7=0)," ",+ROUND((F7*27+H7*27+J7*27+L7*27+N7*27+P7*25+R7*2+S7*6)/168,2))</f>
        <v>9.67</v>
      </c>
      <c r="U7" s="21" t="s">
        <v>233</v>
      </c>
    </row>
    <row r="8" spans="1:21" ht="19.5" customHeight="1">
      <c r="A8" s="25" t="s">
        <v>226</v>
      </c>
      <c r="B8" s="26" t="s">
        <v>91</v>
      </c>
      <c r="C8" s="26" t="s">
        <v>92</v>
      </c>
      <c r="D8" s="26" t="s">
        <v>93</v>
      </c>
      <c r="E8" s="26" t="s">
        <v>94</v>
      </c>
      <c r="F8" s="15">
        <v>9.7</v>
      </c>
      <c r="G8" s="16" t="s">
        <v>41</v>
      </c>
      <c r="H8" s="15">
        <v>9.41</v>
      </c>
      <c r="I8" s="17" t="s">
        <v>42</v>
      </c>
      <c r="J8" s="15">
        <v>9.7</v>
      </c>
      <c r="K8" s="17" t="s">
        <v>43</v>
      </c>
      <c r="L8" s="15">
        <v>10</v>
      </c>
      <c r="M8" s="17" t="s">
        <v>44</v>
      </c>
      <c r="N8" s="15">
        <v>9.63</v>
      </c>
      <c r="O8" s="17" t="s">
        <v>45</v>
      </c>
      <c r="P8" s="10">
        <v>9.68</v>
      </c>
      <c r="Q8" s="5" t="s">
        <v>223</v>
      </c>
      <c r="R8" s="15">
        <v>10</v>
      </c>
      <c r="S8" s="18">
        <v>9</v>
      </c>
      <c r="T8" s="9">
        <f>IF(OR(F8=0,H8=0,J8=0,L8=0,N8=0,P8=0,R8=0,S8=0)," ",+ROUND((F8*27+H8*27+J8*27+L8*27+N8*27+P8*25+R8*2+S8*6)/168,2))</f>
        <v>9.67</v>
      </c>
      <c r="U8" s="21" t="s">
        <v>233</v>
      </c>
    </row>
    <row r="9" spans="1:21" ht="19.5" customHeight="1">
      <c r="A9" s="25" t="s">
        <v>227</v>
      </c>
      <c r="B9" s="26" t="s">
        <v>85</v>
      </c>
      <c r="C9" s="26" t="s">
        <v>86</v>
      </c>
      <c r="D9" s="26" t="s">
        <v>87</v>
      </c>
      <c r="E9" s="26" t="s">
        <v>88</v>
      </c>
      <c r="F9" s="15">
        <v>9.26</v>
      </c>
      <c r="G9" s="16" t="s">
        <v>41</v>
      </c>
      <c r="H9" s="15">
        <v>9.85</v>
      </c>
      <c r="I9" s="17" t="s">
        <v>42</v>
      </c>
      <c r="J9" s="15">
        <v>9.48</v>
      </c>
      <c r="K9" s="17" t="s">
        <v>43</v>
      </c>
      <c r="L9" s="15">
        <v>9.85</v>
      </c>
      <c r="M9" s="17" t="s">
        <v>44</v>
      </c>
      <c r="N9" s="15">
        <v>9.63</v>
      </c>
      <c r="O9" s="17" t="s">
        <v>45</v>
      </c>
      <c r="P9" s="10">
        <v>9.36</v>
      </c>
      <c r="Q9" s="5" t="s">
        <v>223</v>
      </c>
      <c r="R9" s="15">
        <v>8</v>
      </c>
      <c r="S9" s="18">
        <v>7.33</v>
      </c>
      <c r="T9" s="9">
        <f>IF(OR(F9=0,H9=0,J9=0,L9=0,N9=0,P9=0,R9=0,S9=0)," ",+ROUND((F9*27+H9*27+J9*27+L9*27+N9*27+P9*25+R9*2+S9*6)/168,2))</f>
        <v>9.48</v>
      </c>
      <c r="U9" s="21" t="s">
        <v>234</v>
      </c>
    </row>
    <row r="11" spans="1:21" ht="19.5" customHeight="1">
      <c r="A11" s="25" t="s">
        <v>224</v>
      </c>
      <c r="B11" s="26" t="s">
        <v>105</v>
      </c>
      <c r="C11" s="26" t="s">
        <v>100</v>
      </c>
      <c r="D11" s="26" t="s">
        <v>106</v>
      </c>
      <c r="E11" s="26" t="s">
        <v>107</v>
      </c>
      <c r="F11" s="15">
        <v>9.36</v>
      </c>
      <c r="G11" s="16" t="s">
        <v>41</v>
      </c>
      <c r="H11" s="15">
        <v>9.56</v>
      </c>
      <c r="I11" s="17" t="s">
        <v>42</v>
      </c>
      <c r="J11" s="15">
        <v>10</v>
      </c>
      <c r="K11" s="17" t="s">
        <v>43</v>
      </c>
      <c r="L11" s="15">
        <v>9.63</v>
      </c>
      <c r="M11" s="17" t="s">
        <v>44</v>
      </c>
      <c r="N11" s="15">
        <v>9.31</v>
      </c>
      <c r="O11" s="17" t="s">
        <v>45</v>
      </c>
      <c r="P11" s="10">
        <v>10</v>
      </c>
      <c r="Q11" s="5" t="s">
        <v>223</v>
      </c>
      <c r="R11" s="15">
        <v>10</v>
      </c>
      <c r="S11" s="18">
        <v>9.67</v>
      </c>
      <c r="T11" s="9">
        <f>IF(OR(F11=0,H11=0,J11=0,L11=0,N11=0,P11=0,R11=0,S11=0)," ",+ROUND((F11*28+H11*27+J11*27+L11*27+N11*26+P11*23+R11*2+S11*6)/166,2))</f>
        <v>9.64</v>
      </c>
      <c r="U11" s="21" t="s">
        <v>232</v>
      </c>
    </row>
    <row r="12" spans="1:21" ht="19.5" customHeight="1">
      <c r="A12" s="25" t="s">
        <v>225</v>
      </c>
      <c r="B12" s="26" t="s">
        <v>111</v>
      </c>
      <c r="C12" s="26" t="s">
        <v>112</v>
      </c>
      <c r="D12" s="26" t="s">
        <v>61</v>
      </c>
      <c r="E12" s="26" t="s">
        <v>113</v>
      </c>
      <c r="F12" s="15">
        <v>9.36</v>
      </c>
      <c r="G12" s="16" t="s">
        <v>41</v>
      </c>
      <c r="H12" s="15">
        <v>9.04</v>
      </c>
      <c r="I12" s="17" t="s">
        <v>42</v>
      </c>
      <c r="J12" s="15">
        <v>10</v>
      </c>
      <c r="K12" s="17" t="s">
        <v>43</v>
      </c>
      <c r="L12" s="15">
        <v>10</v>
      </c>
      <c r="M12" s="17" t="s">
        <v>44</v>
      </c>
      <c r="N12" s="15">
        <v>8.54</v>
      </c>
      <c r="O12" s="17" t="s">
        <v>45</v>
      </c>
      <c r="P12" s="10">
        <v>9.74</v>
      </c>
      <c r="Q12" s="5" t="s">
        <v>223</v>
      </c>
      <c r="R12" s="15">
        <v>10</v>
      </c>
      <c r="S12" s="18">
        <v>9.67</v>
      </c>
      <c r="T12" s="9">
        <f>IF(OR(F12=0,H12=0,J12=0,L12=0,N12=0,P12=0,R12=0,S12=0)," ",+ROUND((F12*28+H12*27+J12*27+L12*27+N12*26+P12*23+R12*2+S12*6)/166,2))</f>
        <v>9.46</v>
      </c>
      <c r="U12" s="21" t="s">
        <v>233</v>
      </c>
    </row>
    <row r="13" spans="1:21" ht="19.5" customHeight="1">
      <c r="A13" s="25" t="s">
        <v>226</v>
      </c>
      <c r="B13" s="26" t="s">
        <v>96</v>
      </c>
      <c r="C13" s="26" t="s">
        <v>97</v>
      </c>
      <c r="D13" s="26" t="s">
        <v>98</v>
      </c>
      <c r="E13" s="26" t="s">
        <v>99</v>
      </c>
      <c r="F13" s="15">
        <v>9.36</v>
      </c>
      <c r="G13" s="16" t="s">
        <v>41</v>
      </c>
      <c r="H13" s="15">
        <v>9.19</v>
      </c>
      <c r="I13" s="17" t="s">
        <v>42</v>
      </c>
      <c r="J13" s="15">
        <v>10</v>
      </c>
      <c r="K13" s="17" t="s">
        <v>43</v>
      </c>
      <c r="L13" s="15">
        <v>9.41</v>
      </c>
      <c r="M13" s="17" t="s">
        <v>44</v>
      </c>
      <c r="N13" s="15">
        <v>9.23</v>
      </c>
      <c r="O13" s="17" t="s">
        <v>45</v>
      </c>
      <c r="P13" s="10">
        <v>9.48</v>
      </c>
      <c r="Q13" s="5" t="s">
        <v>223</v>
      </c>
      <c r="R13" s="15">
        <v>8</v>
      </c>
      <c r="S13" s="18">
        <v>9.33</v>
      </c>
      <c r="T13" s="9">
        <f>IF(OR(F13=0,H13=0,J13=0,L13=0,N13=0,P13=0,R13=0,S13=0)," ",+ROUND((F13*28+H13*27+J13*27+L13*27+N13*26+P13*23+R13*2+S13*6)/166,2))</f>
        <v>9.42</v>
      </c>
      <c r="U13" s="21" t="s">
        <v>234</v>
      </c>
    </row>
    <row r="15" spans="1:21" ht="19.5" customHeight="1">
      <c r="A15" s="25" t="s">
        <v>224</v>
      </c>
      <c r="B15" s="26" t="s">
        <v>125</v>
      </c>
      <c r="C15" s="26" t="s">
        <v>126</v>
      </c>
      <c r="D15" s="26" t="s">
        <v>127</v>
      </c>
      <c r="E15" s="26" t="s">
        <v>128</v>
      </c>
      <c r="F15" s="15">
        <v>9.93</v>
      </c>
      <c r="G15" s="16" t="s">
        <v>41</v>
      </c>
      <c r="H15" s="15">
        <v>10</v>
      </c>
      <c r="I15" s="17" t="s">
        <v>42</v>
      </c>
      <c r="J15" s="15">
        <v>10</v>
      </c>
      <c r="K15" s="17" t="s">
        <v>43</v>
      </c>
      <c r="L15" s="15">
        <v>9.78</v>
      </c>
      <c r="M15" s="17" t="s">
        <v>44</v>
      </c>
      <c r="N15" s="15">
        <v>9.11</v>
      </c>
      <c r="O15" s="17" t="s">
        <v>45</v>
      </c>
      <c r="P15" s="10">
        <v>9.65</v>
      </c>
      <c r="Q15" s="5" t="s">
        <v>223</v>
      </c>
      <c r="R15" s="15">
        <v>10</v>
      </c>
      <c r="S15" s="18">
        <v>8.67</v>
      </c>
      <c r="T15" s="9">
        <f>IF(OR(F15=0,H15=0,J15=0,L15=0,N15=0,P15=0,R15=0,S15=0)," ",+ROUND((F15*28+H15*26+J15*28+L15*27+N15*27+P15*23+R15*2+S15*6)/167,2))</f>
        <v>9.71</v>
      </c>
      <c r="U15" s="21" t="s">
        <v>232</v>
      </c>
    </row>
    <row r="16" spans="1:21" ht="19.5" customHeight="1">
      <c r="A16" s="25" t="s">
        <v>225</v>
      </c>
      <c r="B16" s="26" t="s">
        <v>129</v>
      </c>
      <c r="C16" s="26" t="s">
        <v>130</v>
      </c>
      <c r="D16" s="26" t="s">
        <v>131</v>
      </c>
      <c r="E16" s="26" t="s">
        <v>72</v>
      </c>
      <c r="F16" s="15">
        <v>9.64</v>
      </c>
      <c r="G16" s="16" t="s">
        <v>41</v>
      </c>
      <c r="H16" s="15">
        <v>9.31</v>
      </c>
      <c r="I16" s="17" t="s">
        <v>42</v>
      </c>
      <c r="J16" s="15">
        <v>10</v>
      </c>
      <c r="K16" s="17" t="s">
        <v>43</v>
      </c>
      <c r="L16" s="15">
        <v>9.78</v>
      </c>
      <c r="M16" s="17" t="s">
        <v>44</v>
      </c>
      <c r="N16" s="15">
        <v>9.7</v>
      </c>
      <c r="O16" s="17" t="s">
        <v>45</v>
      </c>
      <c r="P16" s="10">
        <v>9.22</v>
      </c>
      <c r="Q16" s="5" t="s">
        <v>223</v>
      </c>
      <c r="R16" s="15">
        <v>10</v>
      </c>
      <c r="S16" s="18">
        <v>7.67</v>
      </c>
      <c r="T16" s="9">
        <f>IF(OR(F16=0,H16=0,J16=0,L16=0,N16=0,P16=0,R16=0,S16=0)," ",+ROUND((F16*28+H16*26+J16*28+L16*27+N16*27+P16*23+R16*2+S16*6)/167,2))</f>
        <v>9.56</v>
      </c>
      <c r="U16" s="21" t="s">
        <v>233</v>
      </c>
    </row>
    <row r="17" spans="1:21" ht="19.5" customHeight="1">
      <c r="A17" s="25" t="s">
        <v>226</v>
      </c>
      <c r="B17" s="26" t="s">
        <v>121</v>
      </c>
      <c r="C17" s="26" t="s">
        <v>122</v>
      </c>
      <c r="D17" s="26" t="s">
        <v>123</v>
      </c>
      <c r="E17" s="26" t="s">
        <v>124</v>
      </c>
      <c r="F17" s="15">
        <v>9.86</v>
      </c>
      <c r="G17" s="16" t="s">
        <v>41</v>
      </c>
      <c r="H17" s="15">
        <v>10</v>
      </c>
      <c r="I17" s="17" t="s">
        <v>42</v>
      </c>
      <c r="J17" s="15">
        <v>9.79</v>
      </c>
      <c r="K17" s="17" t="s">
        <v>43</v>
      </c>
      <c r="L17" s="15">
        <v>9.04</v>
      </c>
      <c r="M17" s="17" t="s">
        <v>44</v>
      </c>
      <c r="N17" s="15">
        <v>9.33</v>
      </c>
      <c r="O17" s="17" t="s">
        <v>45</v>
      </c>
      <c r="P17" s="10">
        <v>9.74</v>
      </c>
      <c r="Q17" s="5" t="s">
        <v>223</v>
      </c>
      <c r="R17" s="15">
        <v>10</v>
      </c>
      <c r="S17" s="18">
        <v>7.33</v>
      </c>
      <c r="T17" s="9">
        <f>IF(OR(F17=0,H17=0,J17=0,L17=0,N17=0,P17=0,R17=0,S17=0)," ",+ROUND((F17*28+H17*26+J17*28+L17*27+N17*27+P17*23+R17*2+S17*6)/167,2))</f>
        <v>9.55</v>
      </c>
      <c r="U17" s="21" t="s">
        <v>234</v>
      </c>
    </row>
    <row r="19" spans="1:21" ht="19.5" customHeight="1">
      <c r="A19" s="25" t="s">
        <v>224</v>
      </c>
      <c r="B19" s="26" t="s">
        <v>136</v>
      </c>
      <c r="C19" s="26" t="s">
        <v>137</v>
      </c>
      <c r="D19" s="26" t="s">
        <v>138</v>
      </c>
      <c r="E19" s="26" t="s">
        <v>139</v>
      </c>
      <c r="F19" s="15">
        <v>9.63</v>
      </c>
      <c r="G19" s="16" t="s">
        <v>41</v>
      </c>
      <c r="H19" s="15">
        <v>9.56</v>
      </c>
      <c r="I19" s="17" t="s">
        <v>42</v>
      </c>
      <c r="J19" s="15">
        <v>9.93</v>
      </c>
      <c r="K19" s="17" t="s">
        <v>43</v>
      </c>
      <c r="L19" s="15">
        <v>10</v>
      </c>
      <c r="M19" s="17" t="s">
        <v>44</v>
      </c>
      <c r="N19" s="15">
        <v>10</v>
      </c>
      <c r="O19" s="17" t="s">
        <v>45</v>
      </c>
      <c r="P19" s="10">
        <v>10</v>
      </c>
      <c r="Q19" s="5" t="s">
        <v>223</v>
      </c>
      <c r="R19" s="15">
        <v>10</v>
      </c>
      <c r="S19" s="18">
        <v>7.67</v>
      </c>
      <c r="T19" s="9">
        <f>IF(OR(F19=0,H19=0,J19=0,L19=0,N19=0,P19=0,R19=0,S19=0)," ",+ROUND((F19*27+H19*27+J19*28+L19*28+N19*25+P19*23+R19*2+S19*6)/166,2))</f>
        <v>9.77</v>
      </c>
      <c r="U19" s="21" t="s">
        <v>232</v>
      </c>
    </row>
    <row r="20" spans="1:21" ht="19.5" customHeight="1">
      <c r="A20" s="25" t="s">
        <v>225</v>
      </c>
      <c r="B20" s="26" t="s">
        <v>146</v>
      </c>
      <c r="C20" s="26" t="s">
        <v>147</v>
      </c>
      <c r="D20" s="26" t="s">
        <v>148</v>
      </c>
      <c r="E20" s="26" t="s">
        <v>149</v>
      </c>
      <c r="F20" s="15">
        <v>8.3</v>
      </c>
      <c r="G20" s="16" t="s">
        <v>41</v>
      </c>
      <c r="H20" s="15">
        <v>9.26</v>
      </c>
      <c r="I20" s="17" t="s">
        <v>42</v>
      </c>
      <c r="J20" s="15">
        <v>9.93</v>
      </c>
      <c r="K20" s="17" t="s">
        <v>43</v>
      </c>
      <c r="L20" s="15">
        <v>9.71</v>
      </c>
      <c r="M20" s="17" t="s">
        <v>44</v>
      </c>
      <c r="N20" s="15">
        <v>9.92</v>
      </c>
      <c r="O20" s="17" t="s">
        <v>45</v>
      </c>
      <c r="P20" s="10">
        <v>9.83</v>
      </c>
      <c r="Q20" s="5" t="s">
        <v>223</v>
      </c>
      <c r="R20" s="15">
        <v>10</v>
      </c>
      <c r="S20" s="18">
        <v>6</v>
      </c>
      <c r="T20" s="9">
        <f>IF(OR(F20=0,H20=0,J20=0,L20=0,N20=0,P20=0,R20=0,S20=0)," ",+ROUND((F20*27+H20*27+J20*28+L20*28+N20*25+P20*23+R20*2+S20*6)/166,2))</f>
        <v>9.36</v>
      </c>
      <c r="U20" s="21" t="s">
        <v>233</v>
      </c>
    </row>
    <row r="21" spans="1:21" ht="19.5" customHeight="1">
      <c r="A21" s="25" t="s">
        <v>226</v>
      </c>
      <c r="B21" s="26" t="s">
        <v>132</v>
      </c>
      <c r="C21" s="26" t="s">
        <v>133</v>
      </c>
      <c r="D21" s="26" t="s">
        <v>134</v>
      </c>
      <c r="E21" s="26" t="s">
        <v>135</v>
      </c>
      <c r="F21" s="15">
        <v>9.11</v>
      </c>
      <c r="G21" s="16" t="s">
        <v>41</v>
      </c>
      <c r="H21" s="15">
        <v>9.26</v>
      </c>
      <c r="I21" s="17" t="s">
        <v>42</v>
      </c>
      <c r="J21" s="15">
        <v>9.79</v>
      </c>
      <c r="K21" s="17" t="s">
        <v>43</v>
      </c>
      <c r="L21" s="15">
        <v>9.93</v>
      </c>
      <c r="M21" s="17" t="s">
        <v>44</v>
      </c>
      <c r="N21" s="15">
        <v>9.2</v>
      </c>
      <c r="O21" s="17" t="s">
        <v>45</v>
      </c>
      <c r="P21" s="10">
        <v>9.22</v>
      </c>
      <c r="Q21" s="5" t="s">
        <v>223</v>
      </c>
      <c r="R21" s="15">
        <v>8</v>
      </c>
      <c r="S21" s="18">
        <v>7.33</v>
      </c>
      <c r="T21" s="9">
        <f>IF(OR(F21=0,H21=0,J21=0,L21=0,N21=0,P21=0,R21=0,S21=0)," ",+ROUND((F21*27+H21*27+J21*28+L21*28+N21*25+P21*23+R21*2+S21*6)/166,2))</f>
        <v>9.34</v>
      </c>
      <c r="U21" s="21" t="s">
        <v>234</v>
      </c>
    </row>
    <row r="22" spans="1:21" ht="19.5" customHeight="1">
      <c r="A22" s="25" t="s">
        <v>227</v>
      </c>
      <c r="B22" s="26" t="s">
        <v>143</v>
      </c>
      <c r="C22" s="26" t="s">
        <v>144</v>
      </c>
      <c r="D22" s="26" t="s">
        <v>145</v>
      </c>
      <c r="E22" s="26" t="s">
        <v>62</v>
      </c>
      <c r="F22" s="15">
        <v>9.11</v>
      </c>
      <c r="G22" s="16" t="s">
        <v>41</v>
      </c>
      <c r="H22" s="15">
        <v>9.63</v>
      </c>
      <c r="I22" s="17" t="s">
        <v>42</v>
      </c>
      <c r="J22" s="15">
        <v>9.93</v>
      </c>
      <c r="K22" s="17" t="s">
        <v>43</v>
      </c>
      <c r="L22" s="15">
        <v>9.43</v>
      </c>
      <c r="M22" s="17" t="s">
        <v>44</v>
      </c>
      <c r="N22" s="15">
        <v>8.72</v>
      </c>
      <c r="O22" s="17" t="s">
        <v>45</v>
      </c>
      <c r="P22" s="10">
        <v>9.65</v>
      </c>
      <c r="Q22" s="5" t="s">
        <v>223</v>
      </c>
      <c r="R22" s="15">
        <v>10</v>
      </c>
      <c r="S22" s="18">
        <v>7</v>
      </c>
      <c r="T22" s="9">
        <f>IF(OR(F22=0,H22=0,J22=0,L22=0,N22=0,P22=0,R22=0,S22=0)," ",+ROUND((F22*27+H22*27+J22*28+L22*28+N22*25+P22*23+R22*2+S22*6)/166,2))</f>
        <v>9.34</v>
      </c>
      <c r="U22" s="21" t="s">
        <v>234</v>
      </c>
    </row>
    <row r="24" spans="1:21" ht="19.5" customHeight="1">
      <c r="A24" s="25" t="s">
        <v>224</v>
      </c>
      <c r="B24" s="26" t="s">
        <v>193</v>
      </c>
      <c r="C24" s="26" t="s">
        <v>194</v>
      </c>
      <c r="D24" s="26" t="s">
        <v>195</v>
      </c>
      <c r="E24" s="26" t="s">
        <v>196</v>
      </c>
      <c r="F24" s="15">
        <v>9.63</v>
      </c>
      <c r="G24" s="16" t="s">
        <v>41</v>
      </c>
      <c r="H24" s="15">
        <v>9.7</v>
      </c>
      <c r="I24" s="17" t="s">
        <v>42</v>
      </c>
      <c r="J24" s="15">
        <v>9.57</v>
      </c>
      <c r="K24" s="17" t="s">
        <v>43</v>
      </c>
      <c r="L24" s="15">
        <v>10</v>
      </c>
      <c r="M24" s="17" t="s">
        <v>44</v>
      </c>
      <c r="N24" s="15">
        <v>9.6</v>
      </c>
      <c r="O24" s="17" t="s">
        <v>45</v>
      </c>
      <c r="P24" s="10">
        <v>9.83</v>
      </c>
      <c r="Q24" s="5" t="s">
        <v>223</v>
      </c>
      <c r="R24" s="15">
        <v>10</v>
      </c>
      <c r="S24" s="18">
        <v>8.67</v>
      </c>
      <c r="T24" s="9">
        <f>IF(OR(F24=0,H24=0,J24=0,L24=0,N24=0,P24=0,R24=0,S24=0)," ",+ROUND((F24*27+H24*27+J24*28+L24*28+N24*25+P24*24+R24*2+S24*6)/167,2))</f>
        <v>9.69</v>
      </c>
      <c r="U24" s="21" t="s">
        <v>232</v>
      </c>
    </row>
    <row r="25" spans="1:21" ht="19.5" customHeight="1">
      <c r="A25" s="25" t="s">
        <v>225</v>
      </c>
      <c r="B25" s="26" t="s">
        <v>201</v>
      </c>
      <c r="C25" s="26" t="s">
        <v>202</v>
      </c>
      <c r="D25" s="26" t="s">
        <v>203</v>
      </c>
      <c r="E25" s="26" t="s">
        <v>204</v>
      </c>
      <c r="F25" s="15">
        <v>9.19</v>
      </c>
      <c r="G25" s="16" t="s">
        <v>41</v>
      </c>
      <c r="H25" s="15">
        <v>9.7</v>
      </c>
      <c r="I25" s="17" t="s">
        <v>42</v>
      </c>
      <c r="J25" s="15">
        <v>9.86</v>
      </c>
      <c r="K25" s="17" t="s">
        <v>43</v>
      </c>
      <c r="L25" s="15">
        <v>9.79</v>
      </c>
      <c r="M25" s="17" t="s">
        <v>44</v>
      </c>
      <c r="N25" s="15">
        <v>9.44</v>
      </c>
      <c r="O25" s="17" t="s">
        <v>45</v>
      </c>
      <c r="P25" s="10">
        <v>9.75</v>
      </c>
      <c r="Q25" s="5" t="s">
        <v>223</v>
      </c>
      <c r="R25" s="15">
        <v>10</v>
      </c>
      <c r="S25" s="18">
        <v>7.33</v>
      </c>
      <c r="T25" s="9">
        <f>IF(OR(F25=0,H25=0,J25=0,L25=0,N25=0,P25=0,R25=0,S25=0)," ",+ROUND((F25*27+H25*27+J25*28+L25*28+N25*25+P25*24+R25*2+S25*6)/167,2))</f>
        <v>9.55</v>
      </c>
      <c r="U25" s="21" t="s">
        <v>233</v>
      </c>
    </row>
    <row r="26" spans="1:21" ht="19.5" customHeight="1">
      <c r="A26" s="25" t="s">
        <v>226</v>
      </c>
      <c r="B26" s="26" t="s">
        <v>189</v>
      </c>
      <c r="C26" s="26" t="s">
        <v>190</v>
      </c>
      <c r="D26" s="26" t="s">
        <v>191</v>
      </c>
      <c r="E26" s="26" t="s">
        <v>192</v>
      </c>
      <c r="F26" s="15">
        <v>9.63</v>
      </c>
      <c r="G26" s="16" t="s">
        <v>41</v>
      </c>
      <c r="H26" s="15">
        <v>9.26</v>
      </c>
      <c r="I26" s="17" t="s">
        <v>42</v>
      </c>
      <c r="J26" s="15">
        <v>9.14</v>
      </c>
      <c r="K26" s="17" t="s">
        <v>43</v>
      </c>
      <c r="L26" s="15">
        <v>9.36</v>
      </c>
      <c r="M26" s="17" t="s">
        <v>44</v>
      </c>
      <c r="N26" s="15">
        <v>9.68</v>
      </c>
      <c r="O26" s="17" t="s">
        <v>45</v>
      </c>
      <c r="P26" s="10">
        <v>9.42</v>
      </c>
      <c r="Q26" s="5" t="s">
        <v>223</v>
      </c>
      <c r="R26" s="15">
        <v>8</v>
      </c>
      <c r="S26" s="18">
        <v>8.67</v>
      </c>
      <c r="T26" s="9">
        <f>IF(OR(F26=0,H26=0,J26=0,L26=0,N26=0,P26=0,R26=0,S26=0)," ",+ROUND((F26*27+H26*27+J26*28+L26*28+N26*25+P26*24+R26*2+S26*6)/167,2))</f>
        <v>9.37</v>
      </c>
      <c r="U26" s="21" t="s">
        <v>234</v>
      </c>
    </row>
    <row r="28" spans="1:21" ht="19.5" customHeight="1">
      <c r="A28" s="25" t="s">
        <v>224</v>
      </c>
      <c r="B28" s="26" t="s">
        <v>1</v>
      </c>
      <c r="C28" s="26" t="s">
        <v>2</v>
      </c>
      <c r="D28" s="26" t="s">
        <v>83</v>
      </c>
      <c r="E28" s="26" t="s">
        <v>3</v>
      </c>
      <c r="F28" s="15">
        <v>9.63</v>
      </c>
      <c r="G28" s="28" t="s">
        <v>41</v>
      </c>
      <c r="H28" s="15">
        <v>9.33</v>
      </c>
      <c r="I28" s="17" t="s">
        <v>42</v>
      </c>
      <c r="J28" s="15">
        <v>9.79</v>
      </c>
      <c r="K28" s="17" t="s">
        <v>43</v>
      </c>
      <c r="L28" s="15">
        <v>10</v>
      </c>
      <c r="M28" s="17" t="s">
        <v>44</v>
      </c>
      <c r="N28" s="15">
        <v>9.12</v>
      </c>
      <c r="O28" s="17" t="s">
        <v>45</v>
      </c>
      <c r="P28" s="15">
        <v>9.17</v>
      </c>
      <c r="Q28" s="17" t="s">
        <v>223</v>
      </c>
      <c r="R28" s="15">
        <v>10</v>
      </c>
      <c r="S28" s="15">
        <v>10</v>
      </c>
      <c r="T28" s="9">
        <f>IF(OR(F28=0,H28=0,J28=0,L28=0,N28=0,P28=0,R28=0,S28=0)," ",+ROUND((F28*27+H28*27+J28*28+L28*28+N28*25+P28*24+R28*2+S28*6)/167,2))</f>
        <v>9.55</v>
      </c>
      <c r="U28" s="21" t="s">
        <v>232</v>
      </c>
    </row>
    <row r="29" spans="1:21" ht="19.5" customHeight="1">
      <c r="A29" s="25" t="s">
        <v>225</v>
      </c>
      <c r="B29" s="26" t="s">
        <v>8</v>
      </c>
      <c r="C29" s="26" t="s">
        <v>9</v>
      </c>
      <c r="D29" s="26" t="s">
        <v>10</v>
      </c>
      <c r="E29" s="26" t="s">
        <v>11</v>
      </c>
      <c r="F29" s="15">
        <v>9.19</v>
      </c>
      <c r="G29" s="16" t="s">
        <v>41</v>
      </c>
      <c r="H29" s="15">
        <v>9.78</v>
      </c>
      <c r="I29" s="17" t="s">
        <v>42</v>
      </c>
      <c r="J29" s="15">
        <v>9.86</v>
      </c>
      <c r="K29" s="17" t="s">
        <v>43</v>
      </c>
      <c r="L29" s="15">
        <v>9.57</v>
      </c>
      <c r="M29" s="17" t="s">
        <v>44</v>
      </c>
      <c r="N29" s="15">
        <v>8.8</v>
      </c>
      <c r="O29" s="17" t="s">
        <v>45</v>
      </c>
      <c r="P29" s="15">
        <v>9.58</v>
      </c>
      <c r="Q29" s="17" t="s">
        <v>223</v>
      </c>
      <c r="R29" s="15">
        <v>10</v>
      </c>
      <c r="S29" s="15">
        <v>10</v>
      </c>
      <c r="T29" s="9">
        <f>IF(OR(F29=0,H29=0,J29=0,L29=0,N29=0,P29=0,R29=0,S29=0)," ",+ROUND((F29*27+H29*27+J29*28+L29*28+N29*25+P29*24+R29*2+S29*6)/167,2))</f>
        <v>9.5</v>
      </c>
      <c r="U29" s="21" t="s">
        <v>233</v>
      </c>
    </row>
    <row r="30" spans="1:21" ht="19.5" customHeight="1">
      <c r="A30" s="25" t="s">
        <v>226</v>
      </c>
      <c r="B30" s="26" t="s">
        <v>4</v>
      </c>
      <c r="C30" s="26" t="s">
        <v>5</v>
      </c>
      <c r="D30" s="26" t="s">
        <v>6</v>
      </c>
      <c r="E30" s="26" t="s">
        <v>7</v>
      </c>
      <c r="F30" s="15">
        <v>9.33</v>
      </c>
      <c r="G30" s="16" t="s">
        <v>41</v>
      </c>
      <c r="H30" s="15">
        <v>9.7</v>
      </c>
      <c r="I30" s="17" t="s">
        <v>42</v>
      </c>
      <c r="J30" s="15">
        <v>9.07</v>
      </c>
      <c r="K30" s="17" t="s">
        <v>43</v>
      </c>
      <c r="L30" s="15">
        <v>9.86</v>
      </c>
      <c r="M30" s="17" t="s">
        <v>44</v>
      </c>
      <c r="N30" s="15">
        <v>9.2</v>
      </c>
      <c r="O30" s="17" t="s">
        <v>45</v>
      </c>
      <c r="P30" s="15">
        <v>8.92</v>
      </c>
      <c r="Q30" s="17" t="s">
        <v>223</v>
      </c>
      <c r="R30" s="15">
        <v>10</v>
      </c>
      <c r="S30" s="15">
        <v>9.33</v>
      </c>
      <c r="T30" s="9">
        <f>IF(OR(F30=0,H30=0,J30=0,L30=0,N30=0,P30=0,R30=0,S30=0)," ",+ROUND((F30*27+H30*27+J30*28+L30*28+N30*25+P30*24+R30*2+S30*6)/167,2))</f>
        <v>9.36</v>
      </c>
      <c r="U30" s="21" t="s">
        <v>234</v>
      </c>
    </row>
    <row r="32" spans="1:21" ht="19.5" customHeight="1">
      <c r="A32" s="25" t="s">
        <v>224</v>
      </c>
      <c r="B32" s="26" t="s">
        <v>175</v>
      </c>
      <c r="C32" s="26" t="s">
        <v>176</v>
      </c>
      <c r="D32" s="26" t="s">
        <v>177</v>
      </c>
      <c r="E32" s="26" t="s">
        <v>178</v>
      </c>
      <c r="F32" s="15">
        <v>9</v>
      </c>
      <c r="G32" s="16" t="s">
        <v>41</v>
      </c>
      <c r="H32" s="15">
        <v>9.64</v>
      </c>
      <c r="I32" s="17" t="s">
        <v>42</v>
      </c>
      <c r="J32" s="15">
        <v>9.85</v>
      </c>
      <c r="K32" s="17" t="s">
        <v>43</v>
      </c>
      <c r="L32" s="15">
        <v>8.5</v>
      </c>
      <c r="M32" s="17" t="s">
        <v>44</v>
      </c>
      <c r="N32" s="15">
        <v>8.31</v>
      </c>
      <c r="O32" s="17" t="s">
        <v>45</v>
      </c>
      <c r="P32" s="10">
        <v>9.04</v>
      </c>
      <c r="Q32" s="5" t="s">
        <v>223</v>
      </c>
      <c r="R32" s="15">
        <v>10</v>
      </c>
      <c r="S32" s="18">
        <v>9.33</v>
      </c>
      <c r="T32" s="9">
        <f>IF(OR(F32=0,H32=0,J32=0,L32=0,N32=0,P32=0,R32=0,S32=0)," ",+ROUND((F32*28+H32*28+J32*27+L32*28+N32*26+P32*23+R32*2+S32*6)/168,2))</f>
        <v>9.08</v>
      </c>
      <c r="U32" s="21" t="s">
        <v>232</v>
      </c>
    </row>
    <row r="33" spans="1:21" ht="19.5" customHeight="1">
      <c r="A33" s="25" t="s">
        <v>225</v>
      </c>
      <c r="B33" s="26" t="s">
        <v>171</v>
      </c>
      <c r="C33" s="26" t="s">
        <v>172</v>
      </c>
      <c r="D33" s="26" t="s">
        <v>173</v>
      </c>
      <c r="E33" s="26" t="s">
        <v>174</v>
      </c>
      <c r="F33" s="15">
        <v>8.79</v>
      </c>
      <c r="G33" s="28" t="s">
        <v>41</v>
      </c>
      <c r="H33" s="15">
        <v>9.29</v>
      </c>
      <c r="I33" s="17" t="s">
        <v>42</v>
      </c>
      <c r="J33" s="15">
        <v>9.63</v>
      </c>
      <c r="K33" s="17" t="s">
        <v>43</v>
      </c>
      <c r="L33" s="15">
        <v>7.5</v>
      </c>
      <c r="M33" s="17" t="s">
        <v>44</v>
      </c>
      <c r="N33" s="15">
        <v>8.69</v>
      </c>
      <c r="O33" s="17" t="s">
        <v>45</v>
      </c>
      <c r="P33" s="15">
        <v>6.61</v>
      </c>
      <c r="Q33" s="5" t="s">
        <v>231</v>
      </c>
      <c r="R33" s="15">
        <v>10</v>
      </c>
      <c r="S33" s="18">
        <v>9</v>
      </c>
      <c r="T33" s="9">
        <f>IF(OR(F33=0,H33=0,J33=0,L33=0,N33=0,P33=0,R33=0,S33=0)," ",+ROUND((F33*28+H33*28+J33*27+L33*28+N33*26+P33*23+R33*2+S33*6)/168,2))</f>
        <v>8.5</v>
      </c>
      <c r="U33" s="21" t="s">
        <v>233</v>
      </c>
    </row>
    <row r="34" spans="1:21" ht="19.5" customHeight="1">
      <c r="A34" s="25" t="s">
        <v>226</v>
      </c>
      <c r="B34" s="26" t="s">
        <v>181</v>
      </c>
      <c r="C34" s="26" t="s">
        <v>182</v>
      </c>
      <c r="D34" s="26" t="s">
        <v>183</v>
      </c>
      <c r="E34" s="26" t="s">
        <v>184</v>
      </c>
      <c r="F34" s="15">
        <v>7.57</v>
      </c>
      <c r="G34" s="16" t="s">
        <v>41</v>
      </c>
      <c r="H34" s="15">
        <v>9.36</v>
      </c>
      <c r="I34" s="17" t="s">
        <v>42</v>
      </c>
      <c r="J34" s="15">
        <v>8.37</v>
      </c>
      <c r="K34" s="17" t="s">
        <v>43</v>
      </c>
      <c r="L34" s="15">
        <v>7.43</v>
      </c>
      <c r="M34" s="17" t="s">
        <v>44</v>
      </c>
      <c r="N34" s="15">
        <v>8.08</v>
      </c>
      <c r="O34" s="17" t="s">
        <v>45</v>
      </c>
      <c r="P34" s="10">
        <v>7.57</v>
      </c>
      <c r="Q34" s="5" t="s">
        <v>223</v>
      </c>
      <c r="R34" s="15">
        <v>10</v>
      </c>
      <c r="S34" s="18">
        <v>8.67</v>
      </c>
      <c r="T34" s="9">
        <f>IF(OR(F34=0,H34=0,J34=0,L34=0,N34=0,P34=0,R34=0,S34=0)," ",+ROUND((F34*28+H34*28+J34*27+L34*28+N34*26+P34*23+R34*2+S34*6)/168,2))</f>
        <v>8.12</v>
      </c>
      <c r="U34" s="21" t="s">
        <v>234</v>
      </c>
    </row>
    <row r="36" spans="1:21" ht="19.5" customHeight="1">
      <c r="A36" s="25" t="s">
        <v>224</v>
      </c>
      <c r="B36" s="26" t="s">
        <v>150</v>
      </c>
      <c r="C36" s="26" t="s">
        <v>151</v>
      </c>
      <c r="D36" s="26" t="s">
        <v>152</v>
      </c>
      <c r="E36" s="26" t="s">
        <v>153</v>
      </c>
      <c r="F36" s="15">
        <v>8.64</v>
      </c>
      <c r="G36" s="16" t="s">
        <v>41</v>
      </c>
      <c r="H36" s="15">
        <v>9.93</v>
      </c>
      <c r="I36" s="17" t="s">
        <v>42</v>
      </c>
      <c r="J36" s="15">
        <v>9.11</v>
      </c>
      <c r="K36" s="17" t="s">
        <v>43</v>
      </c>
      <c r="L36" s="15">
        <v>8.5</v>
      </c>
      <c r="M36" s="17" t="s">
        <v>44</v>
      </c>
      <c r="N36" s="15">
        <v>9.15</v>
      </c>
      <c r="O36" s="17" t="s">
        <v>45</v>
      </c>
      <c r="P36" s="10">
        <v>9.48</v>
      </c>
      <c r="Q36" s="5" t="s">
        <v>223</v>
      </c>
      <c r="R36" s="15">
        <v>10</v>
      </c>
      <c r="S36" s="18">
        <v>9.33</v>
      </c>
      <c r="T36" s="9">
        <f>IF(OR(F36=0,H36=0,J36=0,L36=0,N36=0,P36=0,R36=0,S36=0)," ",+ROUND((F36*28+H36*28+J36*27+L36*28+N36*26+P36*23+R36*2+S36*6)/168,2))</f>
        <v>9.14</v>
      </c>
      <c r="U36" s="21" t="s">
        <v>232</v>
      </c>
    </row>
    <row r="37" spans="1:21" ht="19.5" customHeight="1">
      <c r="A37" s="25" t="s">
        <v>225</v>
      </c>
      <c r="B37" s="26" t="s">
        <v>166</v>
      </c>
      <c r="C37" s="26" t="s">
        <v>167</v>
      </c>
      <c r="D37" s="26" t="s">
        <v>168</v>
      </c>
      <c r="E37" s="26" t="s">
        <v>169</v>
      </c>
      <c r="F37" s="15">
        <v>7.21</v>
      </c>
      <c r="G37" s="16" t="s">
        <v>41</v>
      </c>
      <c r="H37" s="15">
        <v>9.57</v>
      </c>
      <c r="I37" s="17" t="s">
        <v>42</v>
      </c>
      <c r="J37" s="15">
        <v>9.78</v>
      </c>
      <c r="K37" s="17" t="s">
        <v>43</v>
      </c>
      <c r="L37" s="15">
        <v>9.43</v>
      </c>
      <c r="M37" s="17" t="s">
        <v>44</v>
      </c>
      <c r="N37" s="15">
        <v>9.54</v>
      </c>
      <c r="O37" s="17" t="s">
        <v>45</v>
      </c>
      <c r="P37" s="10">
        <v>8.96</v>
      </c>
      <c r="Q37" s="5" t="s">
        <v>223</v>
      </c>
      <c r="R37" s="15">
        <v>10</v>
      </c>
      <c r="S37" s="18">
        <v>9.33</v>
      </c>
      <c r="T37" s="9">
        <f>IF(OR(F37=0,H37=0,J37=0,L37=0,N37=0,P37=0,R37=0,S37=0)," ",+ROUND((F37*28+H37*28+J37*27+L37*28+N37*26+P37*23+R37*2+S37*6)/168,2))</f>
        <v>9.1</v>
      </c>
      <c r="U37" s="21" t="s">
        <v>233</v>
      </c>
    </row>
    <row r="38" spans="1:21" ht="19.5" customHeight="1">
      <c r="A38" s="25" t="s">
        <v>226</v>
      </c>
      <c r="B38" s="26" t="s">
        <v>158</v>
      </c>
      <c r="C38" s="26" t="s">
        <v>159</v>
      </c>
      <c r="D38" s="26" t="s">
        <v>160</v>
      </c>
      <c r="E38" s="26" t="s">
        <v>161</v>
      </c>
      <c r="F38" s="15">
        <v>8.93</v>
      </c>
      <c r="G38" s="16" t="s">
        <v>41</v>
      </c>
      <c r="H38" s="15">
        <v>9.57</v>
      </c>
      <c r="I38" s="17" t="s">
        <v>42</v>
      </c>
      <c r="J38" s="15">
        <v>9.63</v>
      </c>
      <c r="K38" s="17" t="s">
        <v>43</v>
      </c>
      <c r="L38" s="15">
        <v>9</v>
      </c>
      <c r="M38" s="17" t="s">
        <v>44</v>
      </c>
      <c r="N38" s="15">
        <v>8.08</v>
      </c>
      <c r="O38" s="17" t="s">
        <v>45</v>
      </c>
      <c r="P38" s="10">
        <v>8.87</v>
      </c>
      <c r="Q38" s="5" t="s">
        <v>223</v>
      </c>
      <c r="R38" s="15">
        <v>10</v>
      </c>
      <c r="S38" s="18">
        <v>9</v>
      </c>
      <c r="T38" s="9">
        <f>IF(OR(F38=0,H38=0,J38=0,L38=0,N38=0,P38=0,R38=0,S38=0)," ",+ROUND((F38*28+H38*28+J38*27+L38*28+N38*26+P38*23+R38*2+S38*6)/168,2))</f>
        <v>9.04</v>
      </c>
      <c r="U38" s="21" t="s">
        <v>234</v>
      </c>
    </row>
  </sheetData>
  <sheetProtection/>
  <printOptions/>
  <pageMargins left="0.25" right="0.25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3" sqref="A3:IV7"/>
    </sheetView>
  </sheetViews>
  <sheetFormatPr defaultColWidth="9.140625" defaultRowHeight="19.5" customHeight="1"/>
  <cols>
    <col min="1" max="1" width="6.7109375" style="21" bestFit="1" customWidth="1"/>
    <col min="2" max="2" width="11.57421875" style="20" bestFit="1" customWidth="1"/>
    <col min="3" max="3" width="28.00390625" style="27" bestFit="1" customWidth="1"/>
    <col min="4" max="4" width="27.140625" style="20" hidden="1" customWidth="1"/>
    <col min="5" max="5" width="24.140625" style="20" hidden="1" customWidth="1"/>
    <col min="6" max="6" width="7.00390625" style="19" bestFit="1" customWidth="1"/>
    <col min="7" max="7" width="5.57421875" style="20" bestFit="1" customWidth="1"/>
    <col min="8" max="8" width="8.00390625" style="19" bestFit="1" customWidth="1"/>
    <col min="9" max="9" width="5.8515625" style="20" bestFit="1" customWidth="1"/>
    <col min="10" max="10" width="8.00390625" style="19" bestFit="1" customWidth="1"/>
    <col min="11" max="11" width="5.8515625" style="20" bestFit="1" customWidth="1"/>
    <col min="12" max="12" width="7.00390625" style="19" bestFit="1" customWidth="1"/>
    <col min="13" max="13" width="5.8515625" style="20" bestFit="1" customWidth="1"/>
    <col min="14" max="14" width="7.00390625" style="19" bestFit="1" customWidth="1"/>
    <col min="15" max="15" width="5.8515625" style="20" bestFit="1" customWidth="1"/>
    <col min="16" max="16" width="5.57421875" style="21" bestFit="1" customWidth="1"/>
    <col min="17" max="17" width="5.8515625" style="21" bestFit="1" customWidth="1"/>
    <col min="18" max="18" width="8.00390625" style="22" bestFit="1" customWidth="1"/>
    <col min="19" max="19" width="6.28125" style="21" bestFit="1" customWidth="1"/>
    <col min="20" max="20" width="7.00390625" style="22" bestFit="1" customWidth="1"/>
    <col min="21" max="21" width="43.421875" style="1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0" ht="19.5" customHeight="1">
      <c r="A2" s="39"/>
      <c r="B2" s="5" t="s">
        <v>30</v>
      </c>
      <c r="C2" s="6" t="s">
        <v>23</v>
      </c>
      <c r="D2" s="5"/>
      <c r="E2" s="5"/>
      <c r="F2" s="7">
        <v>27</v>
      </c>
      <c r="G2" s="8"/>
      <c r="H2" s="7">
        <v>27</v>
      </c>
      <c r="I2" s="7"/>
      <c r="J2" s="7">
        <v>27</v>
      </c>
      <c r="K2" s="7"/>
      <c r="L2" s="7">
        <v>27</v>
      </c>
      <c r="M2" s="7"/>
      <c r="N2" s="7">
        <v>27</v>
      </c>
      <c r="O2" s="7"/>
      <c r="P2" s="7">
        <v>25</v>
      </c>
      <c r="Q2" s="7"/>
      <c r="R2" s="7">
        <v>2</v>
      </c>
      <c r="S2" s="7">
        <v>6</v>
      </c>
      <c r="T2" s="7">
        <v>168</v>
      </c>
    </row>
    <row r="3" spans="1:23" ht="19.5" customHeight="1">
      <c r="A3" s="25" t="s">
        <v>224</v>
      </c>
      <c r="B3" s="26" t="s">
        <v>73</v>
      </c>
      <c r="C3" s="26" t="s">
        <v>74</v>
      </c>
      <c r="D3" s="26" t="s">
        <v>75</v>
      </c>
      <c r="E3" s="26" t="s">
        <v>76</v>
      </c>
      <c r="F3" s="15">
        <v>9.93</v>
      </c>
      <c r="G3" s="16" t="s">
        <v>41</v>
      </c>
      <c r="H3" s="15">
        <v>10</v>
      </c>
      <c r="I3" s="17" t="s">
        <v>42</v>
      </c>
      <c r="J3" s="15">
        <v>10</v>
      </c>
      <c r="K3" s="17" t="s">
        <v>43</v>
      </c>
      <c r="L3" s="15">
        <v>9.93</v>
      </c>
      <c r="M3" s="17" t="s">
        <v>44</v>
      </c>
      <c r="N3" s="15">
        <v>9.7</v>
      </c>
      <c r="O3" s="17" t="s">
        <v>45</v>
      </c>
      <c r="P3" s="10">
        <v>9.36</v>
      </c>
      <c r="Q3" s="5" t="s">
        <v>223</v>
      </c>
      <c r="R3" s="15">
        <v>10</v>
      </c>
      <c r="S3" s="18">
        <v>10</v>
      </c>
      <c r="T3" s="9">
        <f>IF(OR(F3=0,H3=0,J3=0,L3=0,N3=0,P3=0,R3=0,S3=0)," ",+ROUND((F3*27+H3*27+J3*27+L3*27+N3*27+P3*25+R3*2+S3*6)/168,2))</f>
        <v>9.83</v>
      </c>
      <c r="U3" s="1" t="s">
        <v>221</v>
      </c>
      <c r="V3" s="21" t="s">
        <v>208</v>
      </c>
      <c r="W3" s="21" t="s">
        <v>207</v>
      </c>
    </row>
    <row r="4" spans="1:23" ht="19.5" customHeight="1">
      <c r="A4" s="25" t="s">
        <v>225</v>
      </c>
      <c r="B4" s="26" t="s">
        <v>77</v>
      </c>
      <c r="C4" s="26" t="s">
        <v>78</v>
      </c>
      <c r="D4" s="26" t="s">
        <v>79</v>
      </c>
      <c r="E4" s="26" t="s">
        <v>80</v>
      </c>
      <c r="F4" s="15">
        <v>9.85</v>
      </c>
      <c r="G4" s="16" t="s">
        <v>41</v>
      </c>
      <c r="H4" s="15">
        <v>9.93</v>
      </c>
      <c r="I4" s="17" t="s">
        <v>42</v>
      </c>
      <c r="J4" s="15">
        <v>10</v>
      </c>
      <c r="K4" s="17" t="s">
        <v>43</v>
      </c>
      <c r="L4" s="15">
        <v>9.85</v>
      </c>
      <c r="M4" s="17" t="s">
        <v>44</v>
      </c>
      <c r="N4" s="15">
        <v>9.33</v>
      </c>
      <c r="O4" s="17" t="s">
        <v>45</v>
      </c>
      <c r="P4" s="10">
        <v>9.04</v>
      </c>
      <c r="Q4" s="5" t="s">
        <v>223</v>
      </c>
      <c r="R4" s="15">
        <v>8</v>
      </c>
      <c r="S4" s="18">
        <v>10</v>
      </c>
      <c r="T4" s="9">
        <f>IF(OR(F4=0,H4=0,J4=0,L4=0,N4=0,P4=0,R4=0,S4=0)," ",+ROUND((F4*27+H4*27+J4*27+L4*27+N4*27+P4*25+R4*2+S4*6)/168,2))</f>
        <v>9.67</v>
      </c>
      <c r="U4" s="1" t="s">
        <v>221</v>
      </c>
      <c r="V4" s="21" t="s">
        <v>208</v>
      </c>
      <c r="W4" s="21" t="s">
        <v>207</v>
      </c>
    </row>
    <row r="5" spans="1:23" ht="19.5" customHeight="1">
      <c r="A5" s="25" t="s">
        <v>226</v>
      </c>
      <c r="B5" s="26" t="s">
        <v>91</v>
      </c>
      <c r="C5" s="26" t="s">
        <v>92</v>
      </c>
      <c r="D5" s="26" t="s">
        <v>93</v>
      </c>
      <c r="E5" s="26" t="s">
        <v>94</v>
      </c>
      <c r="F5" s="15">
        <v>9.7</v>
      </c>
      <c r="G5" s="16" t="s">
        <v>41</v>
      </c>
      <c r="H5" s="15">
        <v>9.41</v>
      </c>
      <c r="I5" s="17" t="s">
        <v>42</v>
      </c>
      <c r="J5" s="15">
        <v>9.7</v>
      </c>
      <c r="K5" s="17" t="s">
        <v>43</v>
      </c>
      <c r="L5" s="15">
        <v>10</v>
      </c>
      <c r="M5" s="17" t="s">
        <v>44</v>
      </c>
      <c r="N5" s="15">
        <v>9.63</v>
      </c>
      <c r="O5" s="17" t="s">
        <v>45</v>
      </c>
      <c r="P5" s="10">
        <v>9.68</v>
      </c>
      <c r="Q5" s="5" t="s">
        <v>223</v>
      </c>
      <c r="R5" s="15">
        <v>10</v>
      </c>
      <c r="S5" s="18">
        <v>9</v>
      </c>
      <c r="T5" s="9">
        <f>IF(OR(F5=0,H5=0,J5=0,L5=0,N5=0,P5=0,R5=0,S5=0)," ",+ROUND((F5*27+H5*27+J5*27+L5*27+N5*27+P5*25+R5*2+S5*6)/168,2))</f>
        <v>9.67</v>
      </c>
      <c r="U5" s="1" t="s">
        <v>221</v>
      </c>
      <c r="V5" s="21" t="s">
        <v>208</v>
      </c>
      <c r="W5" s="21" t="s">
        <v>207</v>
      </c>
    </row>
    <row r="6" spans="1:23" ht="19.5" customHeight="1">
      <c r="A6" s="25" t="s">
        <v>227</v>
      </c>
      <c r="B6" s="26" t="s">
        <v>85</v>
      </c>
      <c r="C6" s="26" t="s">
        <v>86</v>
      </c>
      <c r="D6" s="26" t="s">
        <v>87</v>
      </c>
      <c r="E6" s="26" t="s">
        <v>88</v>
      </c>
      <c r="F6" s="15">
        <v>9.26</v>
      </c>
      <c r="G6" s="16" t="s">
        <v>41</v>
      </c>
      <c r="H6" s="15">
        <v>9.85</v>
      </c>
      <c r="I6" s="17" t="s">
        <v>42</v>
      </c>
      <c r="J6" s="15">
        <v>9.48</v>
      </c>
      <c r="K6" s="17" t="s">
        <v>43</v>
      </c>
      <c r="L6" s="15">
        <v>9.85</v>
      </c>
      <c r="M6" s="17" t="s">
        <v>44</v>
      </c>
      <c r="N6" s="15">
        <v>9.63</v>
      </c>
      <c r="O6" s="17" t="s">
        <v>45</v>
      </c>
      <c r="P6" s="10">
        <v>9.36</v>
      </c>
      <c r="Q6" s="5" t="s">
        <v>223</v>
      </c>
      <c r="R6" s="15">
        <v>8</v>
      </c>
      <c r="S6" s="18">
        <v>7.33</v>
      </c>
      <c r="T6" s="9">
        <f>IF(OR(F6=0,H6=0,J6=0,L6=0,N6=0,P6=0,R6=0,S6=0)," ",+ROUND((F6*27+H6*27+J6*27+L6*27+N6*27+P6*25+R6*2+S6*6)/168,2))</f>
        <v>9.48</v>
      </c>
      <c r="U6" s="1" t="s">
        <v>221</v>
      </c>
      <c r="V6" s="21" t="s">
        <v>208</v>
      </c>
      <c r="W6" s="21" t="s">
        <v>209</v>
      </c>
    </row>
    <row r="7" spans="1:23" ht="19.5" customHeight="1">
      <c r="A7" s="25" t="s">
        <v>228</v>
      </c>
      <c r="B7" s="26" t="s">
        <v>89</v>
      </c>
      <c r="C7" s="26" t="s">
        <v>56</v>
      </c>
      <c r="D7" s="26" t="s">
        <v>90</v>
      </c>
      <c r="E7" s="26" t="s">
        <v>84</v>
      </c>
      <c r="F7" s="15">
        <v>8.96</v>
      </c>
      <c r="G7" s="16" t="s">
        <v>41</v>
      </c>
      <c r="H7" s="15">
        <v>9.85</v>
      </c>
      <c r="I7" s="17" t="s">
        <v>42</v>
      </c>
      <c r="J7" s="15">
        <v>9.7</v>
      </c>
      <c r="K7" s="17" t="s">
        <v>43</v>
      </c>
      <c r="L7" s="15">
        <v>9.63</v>
      </c>
      <c r="M7" s="17" t="s">
        <v>44</v>
      </c>
      <c r="N7" s="15">
        <v>9.7</v>
      </c>
      <c r="O7" s="17" t="s">
        <v>45</v>
      </c>
      <c r="P7" s="10">
        <v>9.04</v>
      </c>
      <c r="Q7" s="5" t="s">
        <v>223</v>
      </c>
      <c r="R7" s="15">
        <v>10</v>
      </c>
      <c r="S7" s="18">
        <v>7.33</v>
      </c>
      <c r="T7" s="9">
        <f>IF(OR(F7=0,H7=0,J7=0,L7=0,N7=0,P7=0,R7=0,S7=0)," ",+ROUND((F7*27+H7*27+J7*27+L7*27+N7*27+P7*25+R7*2+S7*6)/168,2))</f>
        <v>9.41</v>
      </c>
      <c r="U7" s="1" t="s">
        <v>221</v>
      </c>
      <c r="V7" s="21" t="s">
        <v>208</v>
      </c>
      <c r="W7" s="21" t="s">
        <v>207</v>
      </c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6" r:id="rId1"/>
  <headerFooter>
    <oddHeader>&amp;C&amp;"Arial,Bold"&amp;14CLUBBED RESULT DEGREE-2010 BATCH (TOPPERS)</oddHeader>
    <oddFooter>&amp;LPrepared By                          Checked By                             Rechecked By                                   Deputy Registrar (Academics)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3" sqref="A3:IV7"/>
    </sheetView>
  </sheetViews>
  <sheetFormatPr defaultColWidth="9.140625" defaultRowHeight="19.5" customHeight="1"/>
  <cols>
    <col min="1" max="1" width="6.7109375" style="21" bestFit="1" customWidth="1"/>
    <col min="2" max="2" width="11.140625" style="20" bestFit="1" customWidth="1"/>
    <col min="3" max="3" width="27.421875" style="27" bestFit="1" customWidth="1"/>
    <col min="4" max="4" width="27.140625" style="20" hidden="1" customWidth="1"/>
    <col min="5" max="5" width="28.8515625" style="20" hidden="1" customWidth="1"/>
    <col min="6" max="6" width="7.00390625" style="19" bestFit="1" customWidth="1"/>
    <col min="7" max="7" width="5.57421875" style="20" bestFit="1" customWidth="1"/>
    <col min="8" max="8" width="7.00390625" style="19" bestFit="1" customWidth="1"/>
    <col min="9" max="9" width="5.8515625" style="20" bestFit="1" customWidth="1"/>
    <col min="10" max="10" width="8.00390625" style="19" bestFit="1" customWidth="1"/>
    <col min="11" max="11" width="5.8515625" style="20" bestFit="1" customWidth="1"/>
    <col min="12" max="12" width="7.00390625" style="19" bestFit="1" customWidth="1"/>
    <col min="13" max="13" width="5.8515625" style="20" bestFit="1" customWidth="1"/>
    <col min="14" max="14" width="7.00390625" style="19" bestFit="1" customWidth="1"/>
    <col min="15" max="15" width="5.8515625" style="20" bestFit="1" customWidth="1"/>
    <col min="16" max="16" width="5.7109375" style="21" bestFit="1" customWidth="1"/>
    <col min="17" max="17" width="5.8515625" style="21" bestFit="1" customWidth="1"/>
    <col min="18" max="18" width="8.00390625" style="22" bestFit="1" customWidth="1"/>
    <col min="19" max="19" width="5.7109375" style="21" bestFit="1" customWidth="1"/>
    <col min="20" max="20" width="7.00390625" style="22" bestFit="1" customWidth="1"/>
    <col min="21" max="21" width="43.421875" style="12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0" ht="19.5" customHeight="1">
      <c r="A2" s="39"/>
      <c r="B2" s="5"/>
      <c r="C2" s="6" t="s">
        <v>23</v>
      </c>
      <c r="D2" s="5"/>
      <c r="E2" s="5"/>
      <c r="F2" s="7">
        <v>28</v>
      </c>
      <c r="G2" s="8"/>
      <c r="H2" s="7">
        <v>27</v>
      </c>
      <c r="I2" s="7"/>
      <c r="J2" s="7">
        <v>27</v>
      </c>
      <c r="K2" s="7"/>
      <c r="L2" s="7">
        <v>27</v>
      </c>
      <c r="M2" s="7"/>
      <c r="N2" s="7">
        <v>26</v>
      </c>
      <c r="O2" s="7"/>
      <c r="P2" s="7">
        <v>23</v>
      </c>
      <c r="Q2" s="7"/>
      <c r="R2" s="7">
        <v>2</v>
      </c>
      <c r="S2" s="7">
        <v>6</v>
      </c>
      <c r="T2" s="7">
        <v>166</v>
      </c>
    </row>
    <row r="3" spans="1:23" ht="19.5" customHeight="1">
      <c r="A3" s="25" t="s">
        <v>224</v>
      </c>
      <c r="B3" s="26" t="s">
        <v>105</v>
      </c>
      <c r="C3" s="26" t="s">
        <v>100</v>
      </c>
      <c r="D3" s="26" t="s">
        <v>106</v>
      </c>
      <c r="E3" s="26" t="s">
        <v>107</v>
      </c>
      <c r="F3" s="15">
        <v>9.36</v>
      </c>
      <c r="G3" s="16" t="s">
        <v>41</v>
      </c>
      <c r="H3" s="15">
        <v>9.56</v>
      </c>
      <c r="I3" s="17" t="s">
        <v>42</v>
      </c>
      <c r="J3" s="15">
        <v>10</v>
      </c>
      <c r="K3" s="17" t="s">
        <v>43</v>
      </c>
      <c r="L3" s="15">
        <v>9.63</v>
      </c>
      <c r="M3" s="17" t="s">
        <v>44</v>
      </c>
      <c r="N3" s="15">
        <v>9.31</v>
      </c>
      <c r="O3" s="17" t="s">
        <v>45</v>
      </c>
      <c r="P3" s="10">
        <v>10</v>
      </c>
      <c r="Q3" s="5" t="s">
        <v>223</v>
      </c>
      <c r="R3" s="15">
        <v>10</v>
      </c>
      <c r="S3" s="18">
        <v>9.67</v>
      </c>
      <c r="T3" s="9">
        <f>IF(OR(F3=0,H3=0,J3=0,L3=0,N3=0,P3=0,R3=0,S3=0)," ",+ROUND((F3*28+H3*27+J3*27+L3*27+N3*26+P3*23+R3*2+S3*6)/166,2))</f>
        <v>9.64</v>
      </c>
      <c r="U3" s="12" t="s">
        <v>220</v>
      </c>
      <c r="V3" s="21" t="s">
        <v>208</v>
      </c>
      <c r="W3" s="21" t="s">
        <v>209</v>
      </c>
    </row>
    <row r="4" spans="1:23" ht="19.5" customHeight="1">
      <c r="A4" s="25" t="s">
        <v>225</v>
      </c>
      <c r="B4" s="26" t="s">
        <v>111</v>
      </c>
      <c r="C4" s="26" t="s">
        <v>112</v>
      </c>
      <c r="D4" s="26" t="s">
        <v>61</v>
      </c>
      <c r="E4" s="26" t="s">
        <v>113</v>
      </c>
      <c r="F4" s="15">
        <v>9.36</v>
      </c>
      <c r="G4" s="16" t="s">
        <v>41</v>
      </c>
      <c r="H4" s="15">
        <v>9.04</v>
      </c>
      <c r="I4" s="17" t="s">
        <v>42</v>
      </c>
      <c r="J4" s="15">
        <v>10</v>
      </c>
      <c r="K4" s="17" t="s">
        <v>43</v>
      </c>
      <c r="L4" s="15">
        <v>10</v>
      </c>
      <c r="M4" s="17" t="s">
        <v>44</v>
      </c>
      <c r="N4" s="15">
        <v>8.54</v>
      </c>
      <c r="O4" s="17" t="s">
        <v>45</v>
      </c>
      <c r="P4" s="10">
        <v>9.74</v>
      </c>
      <c r="Q4" s="5" t="s">
        <v>223</v>
      </c>
      <c r="R4" s="15">
        <v>10</v>
      </c>
      <c r="S4" s="18">
        <v>9.67</v>
      </c>
      <c r="T4" s="9">
        <f>IF(OR(F4=0,H4=0,J4=0,L4=0,N4=0,P4=0,R4=0,S4=0)," ",+ROUND((F4*28+H4*27+J4*27+L4*27+N4*26+P4*23+R4*2+S4*6)/166,2))</f>
        <v>9.46</v>
      </c>
      <c r="U4" s="12" t="s">
        <v>220</v>
      </c>
      <c r="V4" s="21" t="s">
        <v>208</v>
      </c>
      <c r="W4" s="21" t="s">
        <v>207</v>
      </c>
    </row>
    <row r="5" spans="1:23" ht="19.5" customHeight="1">
      <c r="A5" s="25" t="s">
        <v>226</v>
      </c>
      <c r="B5" s="26" t="s">
        <v>96</v>
      </c>
      <c r="C5" s="26" t="s">
        <v>97</v>
      </c>
      <c r="D5" s="26" t="s">
        <v>98</v>
      </c>
      <c r="E5" s="26" t="s">
        <v>99</v>
      </c>
      <c r="F5" s="15">
        <v>9.36</v>
      </c>
      <c r="G5" s="16" t="s">
        <v>41</v>
      </c>
      <c r="H5" s="15">
        <v>9.19</v>
      </c>
      <c r="I5" s="17" t="s">
        <v>42</v>
      </c>
      <c r="J5" s="15">
        <v>10</v>
      </c>
      <c r="K5" s="17" t="s">
        <v>43</v>
      </c>
      <c r="L5" s="15">
        <v>9.41</v>
      </c>
      <c r="M5" s="17" t="s">
        <v>44</v>
      </c>
      <c r="N5" s="15">
        <v>9.23</v>
      </c>
      <c r="O5" s="17" t="s">
        <v>45</v>
      </c>
      <c r="P5" s="10">
        <v>9.48</v>
      </c>
      <c r="Q5" s="5" t="s">
        <v>223</v>
      </c>
      <c r="R5" s="15">
        <v>8</v>
      </c>
      <c r="S5" s="18">
        <v>9.33</v>
      </c>
      <c r="T5" s="9">
        <f>IF(OR(F5=0,H5=0,J5=0,L5=0,N5=0,P5=0,R5=0,S5=0)," ",+ROUND((F5*28+H5*27+J5*27+L5*27+N5*26+P5*23+R5*2+S5*6)/166,2))</f>
        <v>9.42</v>
      </c>
      <c r="U5" s="12" t="s">
        <v>220</v>
      </c>
      <c r="V5" s="21" t="s">
        <v>208</v>
      </c>
      <c r="W5" s="21" t="s">
        <v>207</v>
      </c>
    </row>
    <row r="6" spans="1:23" ht="19.5" customHeight="1">
      <c r="A6" s="25" t="s">
        <v>227</v>
      </c>
      <c r="B6" s="26" t="s">
        <v>101</v>
      </c>
      <c r="C6" s="26" t="s">
        <v>102</v>
      </c>
      <c r="D6" s="26" t="s">
        <v>103</v>
      </c>
      <c r="E6" s="26" t="s">
        <v>104</v>
      </c>
      <c r="F6" s="15">
        <v>9.07</v>
      </c>
      <c r="G6" s="16" t="s">
        <v>41</v>
      </c>
      <c r="H6" s="15">
        <v>9.48</v>
      </c>
      <c r="I6" s="17" t="s">
        <v>42</v>
      </c>
      <c r="J6" s="15">
        <v>9.93</v>
      </c>
      <c r="K6" s="17" t="s">
        <v>43</v>
      </c>
      <c r="L6" s="15">
        <v>10</v>
      </c>
      <c r="M6" s="17" t="s">
        <v>44</v>
      </c>
      <c r="N6" s="15">
        <v>8.92</v>
      </c>
      <c r="O6" s="17" t="s">
        <v>45</v>
      </c>
      <c r="P6" s="10">
        <v>8.78</v>
      </c>
      <c r="Q6" s="5" t="s">
        <v>223</v>
      </c>
      <c r="R6" s="15">
        <v>10</v>
      </c>
      <c r="S6" s="18">
        <v>10</v>
      </c>
      <c r="T6" s="9">
        <f>IF(OR(F6=0,H6=0,J6=0,L6=0,N6=0,P6=0,R6=0,S6=0)," ",+ROUND((F6*28+H6*27+J6*27+L6*27+N6*26+P6*23+R6*2+S6*6)/166,2))</f>
        <v>9.41</v>
      </c>
      <c r="U6" s="12" t="s">
        <v>220</v>
      </c>
      <c r="V6" s="21" t="s">
        <v>210</v>
      </c>
      <c r="W6" s="21" t="s">
        <v>207</v>
      </c>
    </row>
    <row r="7" spans="1:23" ht="19.5" customHeight="1">
      <c r="A7" s="25" t="s">
        <v>228</v>
      </c>
      <c r="B7" s="26" t="s">
        <v>108</v>
      </c>
      <c r="C7" s="26" t="s">
        <v>109</v>
      </c>
      <c r="D7" s="26" t="s">
        <v>110</v>
      </c>
      <c r="E7" s="26" t="s">
        <v>82</v>
      </c>
      <c r="F7" s="15">
        <v>9</v>
      </c>
      <c r="G7" s="16" t="s">
        <v>41</v>
      </c>
      <c r="H7" s="15">
        <v>8.81</v>
      </c>
      <c r="I7" s="17" t="s">
        <v>42</v>
      </c>
      <c r="J7" s="15">
        <v>9.7</v>
      </c>
      <c r="K7" s="17" t="s">
        <v>43</v>
      </c>
      <c r="L7" s="15">
        <v>9.56</v>
      </c>
      <c r="M7" s="17" t="s">
        <v>44</v>
      </c>
      <c r="N7" s="15">
        <v>8.85</v>
      </c>
      <c r="O7" s="17" t="s">
        <v>45</v>
      </c>
      <c r="P7" s="10">
        <v>9.39</v>
      </c>
      <c r="Q7" s="5" t="s">
        <v>223</v>
      </c>
      <c r="R7" s="15">
        <v>10</v>
      </c>
      <c r="S7" s="18">
        <v>9.33</v>
      </c>
      <c r="T7" s="9">
        <f>IF(OR(F7=0,H7=0,J7=0,L7=0,N7=0,P7=0,R7=0,S7=0)," ",+ROUND((F7*28+H7*27+J7*27+L7*27+N7*26+P7*23+R7*2+S7*6)/166,2))</f>
        <v>9.23</v>
      </c>
      <c r="U7" s="12" t="s">
        <v>220</v>
      </c>
      <c r="V7" s="21" t="s">
        <v>210</v>
      </c>
      <c r="W7" s="21" t="s">
        <v>207</v>
      </c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6" r:id="rId1"/>
  <headerFooter>
    <oddHeader>&amp;C&amp;"Arial,Bold"&amp;14CLUBBED RESULT DEGREE-2010 BATCH (TOPPERS)</oddHeader>
    <oddFooter>&amp;LPrepared By                          Checked By                             Rechecked By                                   Deputy Registrar (Academics)</oddFooter>
  </headerFooter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3" sqref="A3:IV7"/>
    </sheetView>
  </sheetViews>
  <sheetFormatPr defaultColWidth="9.140625" defaultRowHeight="19.5" customHeight="1"/>
  <cols>
    <col min="1" max="1" width="6.7109375" style="21" bestFit="1" customWidth="1"/>
    <col min="2" max="2" width="10.7109375" style="20" bestFit="1" customWidth="1"/>
    <col min="3" max="3" width="25.57421875" style="27" bestFit="1" customWidth="1"/>
    <col min="4" max="4" width="27.140625" style="20" hidden="1" customWidth="1"/>
    <col min="5" max="5" width="24.140625" style="20" hidden="1" customWidth="1"/>
    <col min="6" max="6" width="7.00390625" style="19" bestFit="1" customWidth="1"/>
    <col min="7" max="7" width="5.57421875" style="20" bestFit="1" customWidth="1"/>
    <col min="8" max="8" width="7.00390625" style="19" bestFit="1" customWidth="1"/>
    <col min="9" max="9" width="5.8515625" style="20" bestFit="1" customWidth="1"/>
    <col min="10" max="10" width="8.00390625" style="19" bestFit="1" customWidth="1"/>
    <col min="11" max="11" width="5.8515625" style="20" bestFit="1" customWidth="1"/>
    <col min="12" max="12" width="7.00390625" style="19" bestFit="1" customWidth="1"/>
    <col min="13" max="13" width="5.8515625" style="20" bestFit="1" customWidth="1"/>
    <col min="14" max="14" width="7.00390625" style="19" bestFit="1" customWidth="1"/>
    <col min="15" max="15" width="5.8515625" style="20" bestFit="1" customWidth="1"/>
    <col min="16" max="16" width="6.28125" style="21" bestFit="1" customWidth="1"/>
    <col min="17" max="17" width="5.8515625" style="21" bestFit="1" customWidth="1"/>
    <col min="18" max="18" width="8.00390625" style="22" bestFit="1" customWidth="1"/>
    <col min="19" max="19" width="5.00390625" style="21" bestFit="1" customWidth="1"/>
    <col min="20" max="20" width="8.57421875" style="22" bestFit="1" customWidth="1"/>
    <col min="21" max="21" width="43.421875" style="1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0" ht="19.5" customHeight="1">
      <c r="A2" s="39"/>
      <c r="B2" s="5" t="s">
        <v>29</v>
      </c>
      <c r="C2" s="6" t="s">
        <v>23</v>
      </c>
      <c r="D2" s="5"/>
      <c r="E2" s="5"/>
      <c r="F2" s="7">
        <v>28</v>
      </c>
      <c r="G2" s="8"/>
      <c r="H2" s="7">
        <v>26</v>
      </c>
      <c r="I2" s="7"/>
      <c r="J2" s="7">
        <v>28</v>
      </c>
      <c r="K2" s="7"/>
      <c r="L2" s="7">
        <v>27</v>
      </c>
      <c r="M2" s="7"/>
      <c r="N2" s="7">
        <v>27</v>
      </c>
      <c r="O2" s="7"/>
      <c r="P2" s="7">
        <v>23</v>
      </c>
      <c r="Q2" s="7"/>
      <c r="R2" s="7">
        <v>2</v>
      </c>
      <c r="S2" s="7">
        <v>6</v>
      </c>
      <c r="T2" s="7">
        <v>167</v>
      </c>
    </row>
    <row r="3" spans="1:23" ht="19.5" customHeight="1">
      <c r="A3" s="25" t="s">
        <v>224</v>
      </c>
      <c r="B3" s="26" t="s">
        <v>125</v>
      </c>
      <c r="C3" s="26" t="s">
        <v>126</v>
      </c>
      <c r="D3" s="26" t="s">
        <v>127</v>
      </c>
      <c r="E3" s="26" t="s">
        <v>128</v>
      </c>
      <c r="F3" s="15">
        <v>9.93</v>
      </c>
      <c r="G3" s="16" t="s">
        <v>41</v>
      </c>
      <c r="H3" s="15">
        <v>10</v>
      </c>
      <c r="I3" s="17" t="s">
        <v>42</v>
      </c>
      <c r="J3" s="15">
        <v>10</v>
      </c>
      <c r="K3" s="17" t="s">
        <v>43</v>
      </c>
      <c r="L3" s="15">
        <v>9.78</v>
      </c>
      <c r="M3" s="17" t="s">
        <v>44</v>
      </c>
      <c r="N3" s="15">
        <v>9.11</v>
      </c>
      <c r="O3" s="17" t="s">
        <v>45</v>
      </c>
      <c r="P3" s="10">
        <v>9.65</v>
      </c>
      <c r="Q3" s="5" t="s">
        <v>223</v>
      </c>
      <c r="R3" s="15">
        <v>10</v>
      </c>
      <c r="S3" s="18">
        <v>8.67</v>
      </c>
      <c r="T3" s="9">
        <f>IF(OR(F3=0,H3=0,J3=0,L3=0,N3=0,P3=0,R3=0,S3=0)," ",+ROUND((F3*28+H3*26+J3*28+L3*27+N3*27+P3*23+R3*2+S3*6)/167,2))</f>
        <v>9.71</v>
      </c>
      <c r="U3" s="1" t="s">
        <v>219</v>
      </c>
      <c r="V3" s="21" t="s">
        <v>210</v>
      </c>
      <c r="W3" s="21" t="s">
        <v>207</v>
      </c>
    </row>
    <row r="4" spans="1:23" ht="19.5" customHeight="1">
      <c r="A4" s="25" t="s">
        <v>225</v>
      </c>
      <c r="B4" s="26" t="s">
        <v>129</v>
      </c>
      <c r="C4" s="26" t="s">
        <v>130</v>
      </c>
      <c r="D4" s="26" t="s">
        <v>131</v>
      </c>
      <c r="E4" s="26" t="s">
        <v>72</v>
      </c>
      <c r="F4" s="15">
        <v>9.64</v>
      </c>
      <c r="G4" s="16" t="s">
        <v>41</v>
      </c>
      <c r="H4" s="15">
        <v>9.31</v>
      </c>
      <c r="I4" s="17" t="s">
        <v>42</v>
      </c>
      <c r="J4" s="15">
        <v>10</v>
      </c>
      <c r="K4" s="17" t="s">
        <v>43</v>
      </c>
      <c r="L4" s="15">
        <v>9.78</v>
      </c>
      <c r="M4" s="17" t="s">
        <v>44</v>
      </c>
      <c r="N4" s="15">
        <v>9.7</v>
      </c>
      <c r="O4" s="17" t="s">
        <v>45</v>
      </c>
      <c r="P4" s="10">
        <v>9.22</v>
      </c>
      <c r="Q4" s="5" t="s">
        <v>223</v>
      </c>
      <c r="R4" s="15">
        <v>10</v>
      </c>
      <c r="S4" s="18">
        <v>7.67</v>
      </c>
      <c r="T4" s="9">
        <f>IF(OR(F4=0,H4=0,J4=0,L4=0,N4=0,P4=0,R4=0,S4=0)," ",+ROUND((F4*28+H4*26+J4*28+L4*27+N4*27+P4*23+R4*2+S4*6)/167,2))</f>
        <v>9.56</v>
      </c>
      <c r="U4" s="1" t="s">
        <v>219</v>
      </c>
      <c r="V4" s="21" t="s">
        <v>210</v>
      </c>
      <c r="W4" s="21" t="s">
        <v>207</v>
      </c>
    </row>
    <row r="5" spans="1:23" ht="19.5" customHeight="1">
      <c r="A5" s="25" t="s">
        <v>226</v>
      </c>
      <c r="B5" s="26" t="s">
        <v>121</v>
      </c>
      <c r="C5" s="26" t="s">
        <v>122</v>
      </c>
      <c r="D5" s="26" t="s">
        <v>123</v>
      </c>
      <c r="E5" s="26" t="s">
        <v>124</v>
      </c>
      <c r="F5" s="15">
        <v>9.86</v>
      </c>
      <c r="G5" s="16" t="s">
        <v>41</v>
      </c>
      <c r="H5" s="15">
        <v>10</v>
      </c>
      <c r="I5" s="17" t="s">
        <v>42</v>
      </c>
      <c r="J5" s="15">
        <v>9.79</v>
      </c>
      <c r="K5" s="17" t="s">
        <v>43</v>
      </c>
      <c r="L5" s="15">
        <v>9.04</v>
      </c>
      <c r="M5" s="17" t="s">
        <v>44</v>
      </c>
      <c r="N5" s="15">
        <v>9.33</v>
      </c>
      <c r="O5" s="17" t="s">
        <v>45</v>
      </c>
      <c r="P5" s="10">
        <v>9.74</v>
      </c>
      <c r="Q5" s="5" t="s">
        <v>223</v>
      </c>
      <c r="R5" s="15">
        <v>10</v>
      </c>
      <c r="S5" s="18">
        <v>7.33</v>
      </c>
      <c r="T5" s="9">
        <f>IF(OR(F5=0,H5=0,J5=0,L5=0,N5=0,P5=0,R5=0,S5=0)," ",+ROUND((F5*28+H5*26+J5*28+L5*27+N5*27+P5*23+R5*2+S5*6)/167,2))</f>
        <v>9.55</v>
      </c>
      <c r="U5" s="1" t="s">
        <v>219</v>
      </c>
      <c r="V5" s="21" t="s">
        <v>210</v>
      </c>
      <c r="W5" s="21" t="s">
        <v>207</v>
      </c>
    </row>
    <row r="6" spans="1:23" ht="19.5" customHeight="1">
      <c r="A6" s="25" t="s">
        <v>227</v>
      </c>
      <c r="B6" s="26" t="s">
        <v>114</v>
      </c>
      <c r="C6" s="26" t="s">
        <v>115</v>
      </c>
      <c r="D6" s="26" t="s">
        <v>51</v>
      </c>
      <c r="E6" s="26" t="s">
        <v>116</v>
      </c>
      <c r="F6" s="15">
        <v>9.5</v>
      </c>
      <c r="G6" s="16" t="s">
        <v>41</v>
      </c>
      <c r="H6" s="15">
        <v>9.46</v>
      </c>
      <c r="I6" s="17" t="s">
        <v>42</v>
      </c>
      <c r="J6" s="15">
        <v>9.21</v>
      </c>
      <c r="K6" s="17" t="s">
        <v>43</v>
      </c>
      <c r="L6" s="15">
        <v>9.93</v>
      </c>
      <c r="M6" s="17" t="s">
        <v>44</v>
      </c>
      <c r="N6" s="15">
        <v>9.26</v>
      </c>
      <c r="O6" s="17" t="s">
        <v>45</v>
      </c>
      <c r="P6" s="10">
        <v>9.83</v>
      </c>
      <c r="Q6" s="5" t="s">
        <v>223</v>
      </c>
      <c r="R6" s="15">
        <v>10</v>
      </c>
      <c r="S6" s="18">
        <v>8.33</v>
      </c>
      <c r="T6" s="9">
        <f>IF(OR(F6=0,H6=0,J6=0,L6=0,N6=0,P6=0,R6=0,S6=0)," ",+ROUND((F6*28+H6*26+J6*28+L6*27+N6*27+P6*23+R6*2+S6*6)/167,2))</f>
        <v>9.49</v>
      </c>
      <c r="U6" s="1" t="s">
        <v>219</v>
      </c>
      <c r="V6" s="21" t="s">
        <v>210</v>
      </c>
      <c r="W6" s="21" t="s">
        <v>207</v>
      </c>
    </row>
    <row r="7" spans="1:23" ht="19.5" customHeight="1">
      <c r="A7" s="25" t="s">
        <v>228</v>
      </c>
      <c r="B7" s="26" t="s">
        <v>117</v>
      </c>
      <c r="C7" s="26" t="s">
        <v>118</v>
      </c>
      <c r="D7" s="26" t="s">
        <v>119</v>
      </c>
      <c r="E7" s="26" t="s">
        <v>120</v>
      </c>
      <c r="F7" s="15">
        <v>9.07</v>
      </c>
      <c r="G7" s="16" t="s">
        <v>41</v>
      </c>
      <c r="H7" s="15">
        <v>9.92</v>
      </c>
      <c r="I7" s="17" t="s">
        <v>42</v>
      </c>
      <c r="J7" s="15">
        <v>10</v>
      </c>
      <c r="K7" s="17" t="s">
        <v>43</v>
      </c>
      <c r="L7" s="15">
        <v>9.41</v>
      </c>
      <c r="M7" s="17" t="s">
        <v>44</v>
      </c>
      <c r="N7" s="15">
        <v>9.33</v>
      </c>
      <c r="O7" s="17" t="s">
        <v>45</v>
      </c>
      <c r="P7" s="10">
        <v>10</v>
      </c>
      <c r="Q7" s="5" t="s">
        <v>223</v>
      </c>
      <c r="R7" s="15">
        <v>10</v>
      </c>
      <c r="S7" s="18">
        <v>6</v>
      </c>
      <c r="T7" s="9">
        <f>IF(OR(F7=0,H7=0,J7=0,L7=0,N7=0,P7=0,R7=0,S7=0)," ",+ROUND((F7*28+H7*26+J7*28+L7*27+N7*27+P7*23+R7*2+S7*6)/167,2))</f>
        <v>9.48</v>
      </c>
      <c r="U7" s="1" t="s">
        <v>219</v>
      </c>
      <c r="V7" s="21" t="s">
        <v>210</v>
      </c>
      <c r="W7" s="21" t="s">
        <v>207</v>
      </c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6" r:id="rId1"/>
  <headerFooter>
    <oddHeader>&amp;C&amp;"Arial,Bold"&amp;14CLUBBED RESULT DEGREE-2010 BATCH (TOPPERS)</oddHeader>
    <oddFooter>&amp;LPrepared By                          Checked By                             Rechecked By                                   Deputy Registrar (Academics)</oddFooter>
  </headerFooter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3" sqref="A3:IV7"/>
    </sheetView>
  </sheetViews>
  <sheetFormatPr defaultColWidth="9.140625" defaultRowHeight="19.5" customHeight="1"/>
  <cols>
    <col min="1" max="1" width="6.7109375" style="21" bestFit="1" customWidth="1"/>
    <col min="2" max="2" width="10.7109375" style="20" bestFit="1" customWidth="1"/>
    <col min="3" max="3" width="28.140625" style="27" bestFit="1" customWidth="1"/>
    <col min="4" max="4" width="27.140625" style="20" hidden="1" customWidth="1"/>
    <col min="5" max="5" width="24.140625" style="20" hidden="1" customWidth="1"/>
    <col min="6" max="6" width="4.57421875" style="19" bestFit="1" customWidth="1"/>
    <col min="7" max="7" width="5.57421875" style="20" bestFit="1" customWidth="1"/>
    <col min="8" max="8" width="7.00390625" style="19" bestFit="1" customWidth="1"/>
    <col min="9" max="9" width="5.8515625" style="20" bestFit="1" customWidth="1"/>
    <col min="10" max="10" width="7.00390625" style="19" bestFit="1" customWidth="1"/>
    <col min="11" max="11" width="5.8515625" style="20" bestFit="1" customWidth="1"/>
    <col min="12" max="12" width="8.00390625" style="19" bestFit="1" customWidth="1"/>
    <col min="13" max="13" width="5.8515625" style="20" bestFit="1" customWidth="1"/>
    <col min="14" max="14" width="8.00390625" style="19" bestFit="1" customWidth="1"/>
    <col min="15" max="15" width="5.8515625" style="20" bestFit="1" customWidth="1"/>
    <col min="16" max="16" width="6.28125" style="21" bestFit="1" customWidth="1"/>
    <col min="17" max="17" width="5.8515625" style="21" bestFit="1" customWidth="1"/>
    <col min="18" max="18" width="8.00390625" style="22" bestFit="1" customWidth="1"/>
    <col min="19" max="19" width="6.28125" style="21" bestFit="1" customWidth="1"/>
    <col min="20" max="20" width="7.00390625" style="22" bestFit="1" customWidth="1"/>
    <col min="21" max="21" width="43.421875" style="1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0" ht="19.5" customHeight="1">
      <c r="A2" s="39"/>
      <c r="B2" s="5" t="s">
        <v>25</v>
      </c>
      <c r="C2" s="6" t="s">
        <v>23</v>
      </c>
      <c r="D2" s="5"/>
      <c r="E2" s="5"/>
      <c r="F2" s="7">
        <v>27</v>
      </c>
      <c r="G2" s="8"/>
      <c r="H2" s="7">
        <v>27</v>
      </c>
      <c r="I2" s="7"/>
      <c r="J2" s="7">
        <v>28</v>
      </c>
      <c r="K2" s="7"/>
      <c r="L2" s="7">
        <v>28</v>
      </c>
      <c r="M2" s="7"/>
      <c r="N2" s="7">
        <v>25</v>
      </c>
      <c r="O2" s="7"/>
      <c r="P2" s="7">
        <v>23</v>
      </c>
      <c r="Q2" s="7"/>
      <c r="R2" s="7">
        <v>2</v>
      </c>
      <c r="S2" s="7">
        <v>6</v>
      </c>
      <c r="T2" s="7">
        <v>166</v>
      </c>
    </row>
    <row r="3" spans="1:23" ht="19.5" customHeight="1">
      <c r="A3" s="25" t="s">
        <v>224</v>
      </c>
      <c r="B3" s="26" t="s">
        <v>136</v>
      </c>
      <c r="C3" s="26" t="s">
        <v>137</v>
      </c>
      <c r="D3" s="26" t="s">
        <v>138</v>
      </c>
      <c r="E3" s="26" t="s">
        <v>139</v>
      </c>
      <c r="F3" s="15">
        <v>9.63</v>
      </c>
      <c r="G3" s="16" t="s">
        <v>41</v>
      </c>
      <c r="H3" s="15">
        <v>9.56</v>
      </c>
      <c r="I3" s="17" t="s">
        <v>42</v>
      </c>
      <c r="J3" s="15">
        <v>9.93</v>
      </c>
      <c r="K3" s="17" t="s">
        <v>43</v>
      </c>
      <c r="L3" s="15">
        <v>10</v>
      </c>
      <c r="M3" s="17" t="s">
        <v>44</v>
      </c>
      <c r="N3" s="15">
        <v>10</v>
      </c>
      <c r="O3" s="17" t="s">
        <v>45</v>
      </c>
      <c r="P3" s="10">
        <v>10</v>
      </c>
      <c r="Q3" s="5" t="s">
        <v>223</v>
      </c>
      <c r="R3" s="15">
        <v>10</v>
      </c>
      <c r="S3" s="18">
        <v>7.67</v>
      </c>
      <c r="T3" s="9">
        <f>IF(OR(F3=0,H3=0,J3=0,L3=0,N3=0,P3=0,R3=0,S3=0)," ",+ROUND((F3*27+H3*27+J3*28+L3*28+N3*25+P3*23+R3*2+S3*6)/166,2))</f>
        <v>9.77</v>
      </c>
      <c r="U3" s="1" t="s">
        <v>218</v>
      </c>
      <c r="V3" s="21" t="s">
        <v>208</v>
      </c>
      <c r="W3" s="21" t="s">
        <v>207</v>
      </c>
    </row>
    <row r="4" spans="1:23" ht="19.5" customHeight="1">
      <c r="A4" s="25" t="s">
        <v>225</v>
      </c>
      <c r="B4" s="26" t="s">
        <v>146</v>
      </c>
      <c r="C4" s="26" t="s">
        <v>147</v>
      </c>
      <c r="D4" s="26" t="s">
        <v>148</v>
      </c>
      <c r="E4" s="26" t="s">
        <v>149</v>
      </c>
      <c r="F4" s="15">
        <v>8.3</v>
      </c>
      <c r="G4" s="16" t="s">
        <v>41</v>
      </c>
      <c r="H4" s="15">
        <v>9.26</v>
      </c>
      <c r="I4" s="17" t="s">
        <v>42</v>
      </c>
      <c r="J4" s="15">
        <v>9.93</v>
      </c>
      <c r="K4" s="17" t="s">
        <v>43</v>
      </c>
      <c r="L4" s="15">
        <v>9.71</v>
      </c>
      <c r="M4" s="17" t="s">
        <v>44</v>
      </c>
      <c r="N4" s="15">
        <v>9.92</v>
      </c>
      <c r="O4" s="17" t="s">
        <v>45</v>
      </c>
      <c r="P4" s="10">
        <v>9.83</v>
      </c>
      <c r="Q4" s="5" t="s">
        <v>223</v>
      </c>
      <c r="R4" s="15">
        <v>10</v>
      </c>
      <c r="S4" s="18">
        <v>6</v>
      </c>
      <c r="T4" s="9">
        <f>IF(OR(F4=0,H4=0,J4=0,L4=0,N4=0,P4=0,R4=0,S4=0)," ",+ROUND((F4*27+H4*27+J4*28+L4*28+N4*25+P4*23+R4*2+S4*6)/166,2))</f>
        <v>9.36</v>
      </c>
      <c r="U4" s="1" t="s">
        <v>218</v>
      </c>
      <c r="V4" s="21" t="s">
        <v>211</v>
      </c>
      <c r="W4" s="21" t="s">
        <v>209</v>
      </c>
    </row>
    <row r="5" spans="1:23" ht="19.5" customHeight="1">
      <c r="A5" s="25" t="s">
        <v>226</v>
      </c>
      <c r="B5" s="26" t="s">
        <v>132</v>
      </c>
      <c r="C5" s="26" t="s">
        <v>133</v>
      </c>
      <c r="D5" s="26" t="s">
        <v>134</v>
      </c>
      <c r="E5" s="26" t="s">
        <v>135</v>
      </c>
      <c r="F5" s="15">
        <v>9.11</v>
      </c>
      <c r="G5" s="16" t="s">
        <v>41</v>
      </c>
      <c r="H5" s="15">
        <v>9.26</v>
      </c>
      <c r="I5" s="17" t="s">
        <v>42</v>
      </c>
      <c r="J5" s="15">
        <v>9.79</v>
      </c>
      <c r="K5" s="17" t="s">
        <v>43</v>
      </c>
      <c r="L5" s="15">
        <v>9.93</v>
      </c>
      <c r="M5" s="17" t="s">
        <v>44</v>
      </c>
      <c r="N5" s="15">
        <v>9.2</v>
      </c>
      <c r="O5" s="17" t="s">
        <v>45</v>
      </c>
      <c r="P5" s="10">
        <v>9.22</v>
      </c>
      <c r="Q5" s="5" t="s">
        <v>223</v>
      </c>
      <c r="R5" s="15">
        <v>8</v>
      </c>
      <c r="S5" s="18">
        <v>7.33</v>
      </c>
      <c r="T5" s="9">
        <f>IF(OR(F5=0,H5=0,J5=0,L5=0,N5=0,P5=0,R5=0,S5=0)," ",+ROUND((F5*27+H5*27+J5*28+L5*28+N5*25+P5*23+R5*2+S5*6)/166,2))</f>
        <v>9.34</v>
      </c>
      <c r="U5" s="1" t="s">
        <v>218</v>
      </c>
      <c r="V5" s="21" t="s">
        <v>211</v>
      </c>
      <c r="W5" s="21" t="s">
        <v>207</v>
      </c>
    </row>
    <row r="6" spans="1:23" ht="19.5" customHeight="1">
      <c r="A6" s="25" t="s">
        <v>227</v>
      </c>
      <c r="B6" s="26" t="s">
        <v>143</v>
      </c>
      <c r="C6" s="26" t="s">
        <v>144</v>
      </c>
      <c r="D6" s="26" t="s">
        <v>145</v>
      </c>
      <c r="E6" s="26" t="s">
        <v>62</v>
      </c>
      <c r="F6" s="15">
        <v>9.11</v>
      </c>
      <c r="G6" s="16" t="s">
        <v>41</v>
      </c>
      <c r="H6" s="15">
        <v>9.63</v>
      </c>
      <c r="I6" s="17" t="s">
        <v>42</v>
      </c>
      <c r="J6" s="15">
        <v>9.93</v>
      </c>
      <c r="K6" s="17" t="s">
        <v>43</v>
      </c>
      <c r="L6" s="15">
        <v>9.43</v>
      </c>
      <c r="M6" s="17" t="s">
        <v>44</v>
      </c>
      <c r="N6" s="15">
        <v>8.72</v>
      </c>
      <c r="O6" s="17" t="s">
        <v>45</v>
      </c>
      <c r="P6" s="10">
        <v>9.65</v>
      </c>
      <c r="Q6" s="5" t="s">
        <v>223</v>
      </c>
      <c r="R6" s="15">
        <v>10</v>
      </c>
      <c r="S6" s="18">
        <v>7</v>
      </c>
      <c r="T6" s="9">
        <f>IF(OR(F6=0,H6=0,J6=0,L6=0,N6=0,P6=0,R6=0,S6=0)," ",+ROUND((F6*27+H6*27+J6*28+L6*28+N6*25+P6*23+R6*2+S6*6)/166,2))</f>
        <v>9.34</v>
      </c>
      <c r="U6" s="1" t="s">
        <v>218</v>
      </c>
      <c r="V6" s="21" t="s">
        <v>208</v>
      </c>
      <c r="W6" s="21" t="s">
        <v>209</v>
      </c>
    </row>
    <row r="7" spans="1:23" ht="19.5" customHeight="1">
      <c r="A7" s="25" t="s">
        <v>228</v>
      </c>
      <c r="B7" s="26" t="s">
        <v>140</v>
      </c>
      <c r="C7" s="26" t="s">
        <v>141</v>
      </c>
      <c r="D7" s="26" t="s">
        <v>50</v>
      </c>
      <c r="E7" s="26" t="s">
        <v>142</v>
      </c>
      <c r="F7" s="15">
        <v>9.19</v>
      </c>
      <c r="G7" s="16" t="s">
        <v>41</v>
      </c>
      <c r="H7" s="15">
        <v>8.67</v>
      </c>
      <c r="I7" s="17" t="s">
        <v>42</v>
      </c>
      <c r="J7" s="15">
        <v>9.93</v>
      </c>
      <c r="K7" s="17" t="s">
        <v>43</v>
      </c>
      <c r="L7" s="15">
        <v>9.21</v>
      </c>
      <c r="M7" s="17" t="s">
        <v>44</v>
      </c>
      <c r="N7" s="15">
        <v>9.84</v>
      </c>
      <c r="O7" s="17" t="s">
        <v>45</v>
      </c>
      <c r="P7" s="10">
        <v>8.96</v>
      </c>
      <c r="Q7" s="5" t="s">
        <v>223</v>
      </c>
      <c r="R7" s="15">
        <v>8</v>
      </c>
      <c r="S7" s="18">
        <v>7.33</v>
      </c>
      <c r="T7" s="9">
        <f>IF(OR(F7=0,H7=0,J7=0,L7=0,N7=0,P7=0,R7=0,S7=0)," ",+ROUND((F7*27+H7*27+J7*28+L7*28+N7*25+P7*23+R7*2+S7*6)/166,2))</f>
        <v>9.22</v>
      </c>
      <c r="U7" s="1" t="s">
        <v>218</v>
      </c>
      <c r="V7" s="21" t="s">
        <v>210</v>
      </c>
      <c r="W7" s="21" t="s">
        <v>207</v>
      </c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6" r:id="rId1"/>
  <headerFooter>
    <oddHeader>&amp;C&amp;"Arial,Bold"&amp;14CLUBBED RESULT DEGREE-2010 BATCH (TOPPERS)</oddHeader>
    <oddFooter>&amp;LPrepared By                          Checked By                             Rechecked By                                   Deputy Registrar (Academics)</oddFooter>
  </headerFooter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3" sqref="A3:IV7"/>
    </sheetView>
  </sheetViews>
  <sheetFormatPr defaultColWidth="9.140625" defaultRowHeight="19.5" customHeight="1"/>
  <cols>
    <col min="1" max="1" width="6.7109375" style="21" bestFit="1" customWidth="1"/>
    <col min="2" max="2" width="11.8515625" style="20" bestFit="1" customWidth="1"/>
    <col min="3" max="3" width="24.8515625" style="27" bestFit="1" customWidth="1"/>
    <col min="4" max="4" width="27.140625" style="20" hidden="1" customWidth="1"/>
    <col min="5" max="5" width="24.140625" style="20" hidden="1" customWidth="1"/>
    <col min="6" max="6" width="7.00390625" style="19" bestFit="1" customWidth="1"/>
    <col min="7" max="7" width="5.57421875" style="20" bestFit="1" customWidth="1"/>
    <col min="8" max="8" width="7.00390625" style="19" bestFit="1" customWidth="1"/>
    <col min="9" max="9" width="5.8515625" style="20" bestFit="1" customWidth="1"/>
    <col min="10" max="10" width="7.00390625" style="19" bestFit="1" customWidth="1"/>
    <col min="11" max="11" width="5.8515625" style="20" bestFit="1" customWidth="1"/>
    <col min="12" max="12" width="7.00390625" style="19" bestFit="1" customWidth="1"/>
    <col min="13" max="13" width="5.8515625" style="20" bestFit="1" customWidth="1"/>
    <col min="14" max="14" width="7.00390625" style="19" bestFit="1" customWidth="1"/>
    <col min="15" max="15" width="5.8515625" style="20" bestFit="1" customWidth="1"/>
    <col min="16" max="16" width="5.57421875" style="21" bestFit="1" customWidth="1"/>
    <col min="17" max="17" width="5.8515625" style="21" bestFit="1" customWidth="1"/>
    <col min="18" max="18" width="8.00390625" style="22" bestFit="1" customWidth="1"/>
    <col min="19" max="19" width="6.28125" style="21" bestFit="1" customWidth="1"/>
    <col min="20" max="20" width="7.00390625" style="22" bestFit="1" customWidth="1"/>
    <col min="21" max="21" width="43.421875" style="1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0" ht="19.5" customHeight="1">
      <c r="A2" s="39"/>
      <c r="B2" s="5" t="s">
        <v>26</v>
      </c>
      <c r="C2" s="6" t="s">
        <v>23</v>
      </c>
      <c r="D2" s="5"/>
      <c r="E2" s="5"/>
      <c r="F2" s="7">
        <v>27</v>
      </c>
      <c r="G2" s="8"/>
      <c r="H2" s="7">
        <v>27</v>
      </c>
      <c r="I2" s="7"/>
      <c r="J2" s="7">
        <v>28</v>
      </c>
      <c r="K2" s="7"/>
      <c r="L2" s="7">
        <v>28</v>
      </c>
      <c r="M2" s="7"/>
      <c r="N2" s="7">
        <v>25</v>
      </c>
      <c r="O2" s="7"/>
      <c r="P2" s="7">
        <v>24</v>
      </c>
      <c r="Q2" s="7"/>
      <c r="R2" s="7">
        <v>2</v>
      </c>
      <c r="S2" s="7">
        <v>6</v>
      </c>
      <c r="T2" s="7">
        <v>167</v>
      </c>
    </row>
    <row r="3" spans="1:23" ht="19.5" customHeight="1">
      <c r="A3" s="25" t="s">
        <v>224</v>
      </c>
      <c r="B3" s="26" t="s">
        <v>193</v>
      </c>
      <c r="C3" s="26" t="s">
        <v>194</v>
      </c>
      <c r="D3" s="26" t="s">
        <v>195</v>
      </c>
      <c r="E3" s="26" t="s">
        <v>196</v>
      </c>
      <c r="F3" s="15">
        <v>9.63</v>
      </c>
      <c r="G3" s="16" t="s">
        <v>41</v>
      </c>
      <c r="H3" s="15">
        <v>9.7</v>
      </c>
      <c r="I3" s="17" t="s">
        <v>42</v>
      </c>
      <c r="J3" s="15">
        <v>9.57</v>
      </c>
      <c r="K3" s="17" t="s">
        <v>43</v>
      </c>
      <c r="L3" s="15">
        <v>10</v>
      </c>
      <c r="M3" s="17" t="s">
        <v>44</v>
      </c>
      <c r="N3" s="15">
        <v>9.6</v>
      </c>
      <c r="O3" s="17" t="s">
        <v>45</v>
      </c>
      <c r="P3" s="10">
        <v>9.83</v>
      </c>
      <c r="Q3" s="5" t="s">
        <v>223</v>
      </c>
      <c r="R3" s="15">
        <v>10</v>
      </c>
      <c r="S3" s="18">
        <v>8.67</v>
      </c>
      <c r="T3" s="9">
        <f>IF(OR(F3=0,H3=0,J3=0,L3=0,N3=0,P3=0,R3=0,S3=0)," ",+ROUND((F3*27+H3*27+J3*28+L3*28+N3*25+P3*24+R3*2+S3*6)/167,2))</f>
        <v>9.69</v>
      </c>
      <c r="U3" s="1" t="s">
        <v>217</v>
      </c>
      <c r="V3" s="21" t="s">
        <v>210</v>
      </c>
      <c r="W3" s="21" t="s">
        <v>207</v>
      </c>
    </row>
    <row r="4" spans="1:23" ht="19.5" customHeight="1">
      <c r="A4" s="25" t="s">
        <v>225</v>
      </c>
      <c r="B4" s="26" t="s">
        <v>201</v>
      </c>
      <c r="C4" s="26" t="s">
        <v>202</v>
      </c>
      <c r="D4" s="26" t="s">
        <v>203</v>
      </c>
      <c r="E4" s="26" t="s">
        <v>204</v>
      </c>
      <c r="F4" s="15">
        <v>9.19</v>
      </c>
      <c r="G4" s="16" t="s">
        <v>41</v>
      </c>
      <c r="H4" s="15">
        <v>9.7</v>
      </c>
      <c r="I4" s="17" t="s">
        <v>42</v>
      </c>
      <c r="J4" s="15">
        <v>9.86</v>
      </c>
      <c r="K4" s="17" t="s">
        <v>43</v>
      </c>
      <c r="L4" s="15">
        <v>9.79</v>
      </c>
      <c r="M4" s="17" t="s">
        <v>44</v>
      </c>
      <c r="N4" s="15">
        <v>9.44</v>
      </c>
      <c r="O4" s="17" t="s">
        <v>45</v>
      </c>
      <c r="P4" s="10">
        <v>9.75</v>
      </c>
      <c r="Q4" s="5" t="s">
        <v>223</v>
      </c>
      <c r="R4" s="15">
        <v>10</v>
      </c>
      <c r="S4" s="18">
        <v>7.33</v>
      </c>
      <c r="T4" s="9">
        <f>IF(OR(F4=0,H4=0,J4=0,L4=0,N4=0,P4=0,R4=0,S4=0)," ",+ROUND((F4*27+H4*27+J4*28+L4*28+N4*25+P4*24+R4*2+S4*6)/167,2))</f>
        <v>9.55</v>
      </c>
      <c r="U4" s="1" t="s">
        <v>217</v>
      </c>
      <c r="V4" s="21" t="s">
        <v>210</v>
      </c>
      <c r="W4" s="21" t="s">
        <v>207</v>
      </c>
    </row>
    <row r="5" spans="1:23" ht="19.5" customHeight="1">
      <c r="A5" s="25" t="s">
        <v>226</v>
      </c>
      <c r="B5" s="26" t="s">
        <v>189</v>
      </c>
      <c r="C5" s="26" t="s">
        <v>190</v>
      </c>
      <c r="D5" s="26" t="s">
        <v>191</v>
      </c>
      <c r="E5" s="26" t="s">
        <v>192</v>
      </c>
      <c r="F5" s="15">
        <v>9.63</v>
      </c>
      <c r="G5" s="16" t="s">
        <v>41</v>
      </c>
      <c r="H5" s="15">
        <v>9.26</v>
      </c>
      <c r="I5" s="17" t="s">
        <v>42</v>
      </c>
      <c r="J5" s="15">
        <v>9.14</v>
      </c>
      <c r="K5" s="17" t="s">
        <v>43</v>
      </c>
      <c r="L5" s="15">
        <v>9.36</v>
      </c>
      <c r="M5" s="17" t="s">
        <v>44</v>
      </c>
      <c r="N5" s="15">
        <v>9.68</v>
      </c>
      <c r="O5" s="17" t="s">
        <v>45</v>
      </c>
      <c r="P5" s="10">
        <v>9.42</v>
      </c>
      <c r="Q5" s="5" t="s">
        <v>223</v>
      </c>
      <c r="R5" s="15">
        <v>8</v>
      </c>
      <c r="S5" s="18">
        <v>8.67</v>
      </c>
      <c r="T5" s="9">
        <f>IF(OR(F5=0,H5=0,J5=0,L5=0,N5=0,P5=0,R5=0,S5=0)," ",+ROUND((F5*27+H5*27+J5*28+L5*28+N5*25+P5*24+R5*2+S5*6)/167,2))</f>
        <v>9.37</v>
      </c>
      <c r="U5" s="1" t="s">
        <v>217</v>
      </c>
      <c r="V5" s="21" t="s">
        <v>213</v>
      </c>
      <c r="W5" s="21" t="s">
        <v>207</v>
      </c>
    </row>
    <row r="6" spans="1:23" ht="19.5" customHeight="1">
      <c r="A6" s="25" t="s">
        <v>227</v>
      </c>
      <c r="B6" s="26" t="s">
        <v>197</v>
      </c>
      <c r="C6" s="26" t="s">
        <v>198</v>
      </c>
      <c r="D6" s="26" t="s">
        <v>199</v>
      </c>
      <c r="E6" s="26" t="s">
        <v>200</v>
      </c>
      <c r="F6" s="15">
        <v>9.04</v>
      </c>
      <c r="G6" s="16" t="s">
        <v>41</v>
      </c>
      <c r="H6" s="15">
        <v>8.52</v>
      </c>
      <c r="I6" s="17" t="s">
        <v>42</v>
      </c>
      <c r="J6" s="15">
        <v>9.21</v>
      </c>
      <c r="K6" s="17" t="s">
        <v>43</v>
      </c>
      <c r="L6" s="15">
        <v>9.79</v>
      </c>
      <c r="M6" s="17" t="s">
        <v>44</v>
      </c>
      <c r="N6" s="15">
        <v>9.28</v>
      </c>
      <c r="O6" s="17" t="s">
        <v>45</v>
      </c>
      <c r="P6" s="10">
        <v>9.83</v>
      </c>
      <c r="Q6" s="5" t="s">
        <v>223</v>
      </c>
      <c r="R6" s="15">
        <v>10</v>
      </c>
      <c r="S6" s="18">
        <v>7</v>
      </c>
      <c r="T6" s="9">
        <f>IF(OR(F6=0,H6=0,J6=0,L6=0,N6=0,P6=0,R6=0,S6=0)," ",+ROUND((F6*27+H6*27+J6*28+L6*28+N6*25+P6*24+R6*2+S6*6)/167,2))</f>
        <v>9.2</v>
      </c>
      <c r="U6" s="1" t="s">
        <v>217</v>
      </c>
      <c r="V6" s="21" t="s">
        <v>213</v>
      </c>
      <c r="W6" s="21" t="s">
        <v>207</v>
      </c>
    </row>
    <row r="7" spans="1:23" ht="19.5" customHeight="1">
      <c r="A7" s="25" t="s">
        <v>228</v>
      </c>
      <c r="B7" s="26" t="s">
        <v>205</v>
      </c>
      <c r="C7" s="26" t="s">
        <v>206</v>
      </c>
      <c r="D7" s="26" t="s">
        <v>131</v>
      </c>
      <c r="E7" s="26" t="s">
        <v>71</v>
      </c>
      <c r="F7" s="15">
        <v>8.67</v>
      </c>
      <c r="G7" s="16" t="s">
        <v>41</v>
      </c>
      <c r="H7" s="15">
        <v>8.59</v>
      </c>
      <c r="I7" s="17" t="s">
        <v>42</v>
      </c>
      <c r="J7" s="15">
        <v>9.07</v>
      </c>
      <c r="K7" s="17" t="s">
        <v>43</v>
      </c>
      <c r="L7" s="15">
        <v>8.93</v>
      </c>
      <c r="M7" s="17" t="s">
        <v>44</v>
      </c>
      <c r="N7" s="15">
        <v>8.48</v>
      </c>
      <c r="O7" s="17" t="s">
        <v>45</v>
      </c>
      <c r="P7" s="10">
        <v>9.67</v>
      </c>
      <c r="Q7" s="5" t="s">
        <v>223</v>
      </c>
      <c r="R7" s="15">
        <v>6</v>
      </c>
      <c r="S7" s="18">
        <v>8</v>
      </c>
      <c r="T7" s="9">
        <f>IF(OR(F7=0,H7=0,J7=0,L7=0,N7=0,P7=0,R7=0,S7=0)," ",+ROUND((F7*27+H7*27+J7*28+L7*28+N7*25+P7*24+R7*2+S7*6)/167,2))</f>
        <v>8.83</v>
      </c>
      <c r="U7" s="1" t="s">
        <v>217</v>
      </c>
      <c r="V7" s="21" t="s">
        <v>212</v>
      </c>
      <c r="W7" s="21" t="s">
        <v>207</v>
      </c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6" r:id="rId1"/>
  <headerFooter>
    <oddHeader>&amp;C&amp;"Arial,Bold"&amp;14CLUBBED RESULT DEGREE-2010 BATCH (TOPPERS)</oddHeader>
    <oddFooter>&amp;LPrepared By                          Checked By                             Rechecked By                                   Deputy Registrar (Academics)</oddFoot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3" sqref="A3:IV7"/>
    </sheetView>
  </sheetViews>
  <sheetFormatPr defaultColWidth="9.140625" defaultRowHeight="19.5" customHeight="1"/>
  <cols>
    <col min="1" max="1" width="6.7109375" style="21" bestFit="1" customWidth="1"/>
    <col min="2" max="2" width="11.8515625" style="20" bestFit="1" customWidth="1"/>
    <col min="3" max="3" width="28.8515625" style="27" customWidth="1"/>
    <col min="4" max="4" width="27.140625" style="20" hidden="1" customWidth="1"/>
    <col min="5" max="5" width="24.140625" style="20" hidden="1" customWidth="1"/>
    <col min="6" max="6" width="7.00390625" style="19" bestFit="1" customWidth="1"/>
    <col min="7" max="7" width="5.57421875" style="20" bestFit="1" customWidth="1"/>
    <col min="8" max="8" width="7.00390625" style="19" bestFit="1" customWidth="1"/>
    <col min="9" max="9" width="5.8515625" style="20" bestFit="1" customWidth="1"/>
    <col min="10" max="10" width="7.00390625" style="19" bestFit="1" customWidth="1"/>
    <col min="11" max="11" width="5.8515625" style="20" bestFit="1" customWidth="1"/>
    <col min="12" max="12" width="7.00390625" style="19" bestFit="1" customWidth="1"/>
    <col min="13" max="13" width="5.8515625" style="20" bestFit="1" customWidth="1"/>
    <col min="14" max="14" width="7.00390625" style="19" bestFit="1" customWidth="1"/>
    <col min="15" max="15" width="5.8515625" style="20" bestFit="1" customWidth="1"/>
    <col min="16" max="16" width="7.00390625" style="21" bestFit="1" customWidth="1"/>
    <col min="17" max="17" width="5.8515625" style="21" bestFit="1" customWidth="1"/>
    <col min="18" max="18" width="8.00390625" style="22" bestFit="1" customWidth="1"/>
    <col min="19" max="19" width="8.00390625" style="21" bestFit="1" customWidth="1"/>
    <col min="20" max="20" width="7.00390625" style="22" bestFit="1" customWidth="1"/>
    <col min="21" max="21" width="43.421875" style="1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0" ht="19.5" customHeight="1">
      <c r="A2" s="39"/>
      <c r="B2" s="5" t="s">
        <v>27</v>
      </c>
      <c r="C2" s="6" t="s">
        <v>23</v>
      </c>
      <c r="D2" s="5"/>
      <c r="E2" s="5"/>
      <c r="F2" s="7">
        <v>27</v>
      </c>
      <c r="G2" s="8"/>
      <c r="H2" s="7">
        <v>27</v>
      </c>
      <c r="I2" s="7"/>
      <c r="J2" s="7">
        <v>28</v>
      </c>
      <c r="K2" s="7"/>
      <c r="L2" s="7">
        <v>28</v>
      </c>
      <c r="M2" s="7"/>
      <c r="N2" s="7">
        <v>25</v>
      </c>
      <c r="O2" s="7"/>
      <c r="P2" s="7">
        <v>24</v>
      </c>
      <c r="Q2" s="7"/>
      <c r="R2" s="7">
        <v>2</v>
      </c>
      <c r="S2" s="7">
        <v>6</v>
      </c>
      <c r="T2" s="7">
        <v>167</v>
      </c>
    </row>
    <row r="3" spans="1:23" ht="19.5" customHeight="1">
      <c r="A3" s="25" t="s">
        <v>224</v>
      </c>
      <c r="B3" s="26" t="s">
        <v>1</v>
      </c>
      <c r="C3" s="26" t="s">
        <v>2</v>
      </c>
      <c r="D3" s="26" t="s">
        <v>83</v>
      </c>
      <c r="E3" s="26" t="s">
        <v>3</v>
      </c>
      <c r="F3" s="15">
        <v>9.63</v>
      </c>
      <c r="G3" s="28" t="s">
        <v>41</v>
      </c>
      <c r="H3" s="15">
        <v>9.33</v>
      </c>
      <c r="I3" s="17" t="s">
        <v>42</v>
      </c>
      <c r="J3" s="15">
        <v>9.79</v>
      </c>
      <c r="K3" s="17" t="s">
        <v>43</v>
      </c>
      <c r="L3" s="15">
        <v>10</v>
      </c>
      <c r="M3" s="17" t="s">
        <v>44</v>
      </c>
      <c r="N3" s="15">
        <v>9.12</v>
      </c>
      <c r="O3" s="17" t="s">
        <v>45</v>
      </c>
      <c r="P3" s="15">
        <v>9.17</v>
      </c>
      <c r="Q3" s="17" t="s">
        <v>223</v>
      </c>
      <c r="R3" s="15">
        <v>10</v>
      </c>
      <c r="S3" s="15">
        <v>10</v>
      </c>
      <c r="T3" s="9">
        <f>IF(OR(F3=0,H3=0,J3=0,L3=0,N3=0,P3=0,R3=0,S3=0)," ",+ROUND((F3*27+H3*27+J3*28+L3*28+N3*25+P3*24+R3*2+S3*6)/167,2))</f>
        <v>9.55</v>
      </c>
      <c r="U3" s="1" t="s">
        <v>216</v>
      </c>
      <c r="V3" s="21" t="s">
        <v>208</v>
      </c>
      <c r="W3" s="21" t="s">
        <v>207</v>
      </c>
    </row>
    <row r="4" spans="1:23" ht="19.5" customHeight="1">
      <c r="A4" s="25" t="s">
        <v>225</v>
      </c>
      <c r="B4" s="26" t="s">
        <v>8</v>
      </c>
      <c r="C4" s="26" t="s">
        <v>9</v>
      </c>
      <c r="D4" s="26" t="s">
        <v>10</v>
      </c>
      <c r="E4" s="26" t="s">
        <v>11</v>
      </c>
      <c r="F4" s="15">
        <v>9.19</v>
      </c>
      <c r="G4" s="16" t="s">
        <v>41</v>
      </c>
      <c r="H4" s="15">
        <v>9.78</v>
      </c>
      <c r="I4" s="17" t="s">
        <v>42</v>
      </c>
      <c r="J4" s="15">
        <v>9.86</v>
      </c>
      <c r="K4" s="17" t="s">
        <v>43</v>
      </c>
      <c r="L4" s="15">
        <v>9.57</v>
      </c>
      <c r="M4" s="17" t="s">
        <v>44</v>
      </c>
      <c r="N4" s="15">
        <v>8.8</v>
      </c>
      <c r="O4" s="17" t="s">
        <v>45</v>
      </c>
      <c r="P4" s="15">
        <v>9.58</v>
      </c>
      <c r="Q4" s="17" t="s">
        <v>223</v>
      </c>
      <c r="R4" s="15">
        <v>10</v>
      </c>
      <c r="S4" s="15">
        <v>10</v>
      </c>
      <c r="T4" s="9">
        <f>IF(OR(F4=0,H4=0,J4=0,L4=0,N4=0,P4=0,R4=0,S4=0)," ",+ROUND((F4*27+H4*27+J4*28+L4*28+N4*25+P4*24+R4*2+S4*6)/167,2))</f>
        <v>9.5</v>
      </c>
      <c r="U4" s="1" t="s">
        <v>216</v>
      </c>
      <c r="V4" s="21" t="s">
        <v>208</v>
      </c>
      <c r="W4" s="21" t="s">
        <v>207</v>
      </c>
    </row>
    <row r="5" spans="1:23" ht="19.5" customHeight="1">
      <c r="A5" s="25" t="s">
        <v>226</v>
      </c>
      <c r="B5" s="26" t="s">
        <v>4</v>
      </c>
      <c r="C5" s="26" t="s">
        <v>5</v>
      </c>
      <c r="D5" s="26" t="s">
        <v>6</v>
      </c>
      <c r="E5" s="26" t="s">
        <v>7</v>
      </c>
      <c r="F5" s="15">
        <v>9.33</v>
      </c>
      <c r="G5" s="16" t="s">
        <v>41</v>
      </c>
      <c r="H5" s="15">
        <v>9.7</v>
      </c>
      <c r="I5" s="17" t="s">
        <v>42</v>
      </c>
      <c r="J5" s="15">
        <v>9.07</v>
      </c>
      <c r="K5" s="17" t="s">
        <v>43</v>
      </c>
      <c r="L5" s="15">
        <v>9.86</v>
      </c>
      <c r="M5" s="17" t="s">
        <v>44</v>
      </c>
      <c r="N5" s="15">
        <v>9.2</v>
      </c>
      <c r="O5" s="17" t="s">
        <v>45</v>
      </c>
      <c r="P5" s="15">
        <v>8.92</v>
      </c>
      <c r="Q5" s="17" t="s">
        <v>223</v>
      </c>
      <c r="R5" s="15">
        <v>10</v>
      </c>
      <c r="S5" s="15">
        <v>9.33</v>
      </c>
      <c r="T5" s="9">
        <f>IF(OR(F5=0,H5=0,J5=0,L5=0,N5=0,P5=0,R5=0,S5=0)," ",+ROUND((F5*27+H5*27+J5*28+L5*28+N5*25+P5*24+R5*2+S5*6)/167,2))</f>
        <v>9.36</v>
      </c>
      <c r="U5" s="1" t="s">
        <v>216</v>
      </c>
      <c r="V5" s="21" t="s">
        <v>208</v>
      </c>
      <c r="W5" s="21" t="s">
        <v>207</v>
      </c>
    </row>
    <row r="6" spans="1:23" ht="19.5" customHeight="1">
      <c r="A6" s="25" t="s">
        <v>227</v>
      </c>
      <c r="B6" s="26" t="s">
        <v>15</v>
      </c>
      <c r="C6" s="26" t="s">
        <v>16</v>
      </c>
      <c r="D6" s="26" t="s">
        <v>0</v>
      </c>
      <c r="E6" s="26" t="s">
        <v>17</v>
      </c>
      <c r="F6" s="15">
        <v>9.19</v>
      </c>
      <c r="G6" s="16" t="s">
        <v>41</v>
      </c>
      <c r="H6" s="15">
        <v>9.33</v>
      </c>
      <c r="I6" s="17" t="s">
        <v>42</v>
      </c>
      <c r="J6" s="15">
        <v>9.71</v>
      </c>
      <c r="K6" s="17" t="s">
        <v>43</v>
      </c>
      <c r="L6" s="15">
        <v>9.71</v>
      </c>
      <c r="M6" s="17" t="s">
        <v>44</v>
      </c>
      <c r="N6" s="15">
        <v>8.64</v>
      </c>
      <c r="O6" s="17" t="s">
        <v>45</v>
      </c>
      <c r="P6" s="15">
        <v>8.83</v>
      </c>
      <c r="Q6" s="17" t="s">
        <v>223</v>
      </c>
      <c r="R6" s="15">
        <v>10</v>
      </c>
      <c r="S6" s="15">
        <v>9.67</v>
      </c>
      <c r="T6" s="9">
        <f>IF(OR(F6=0,H6=0,J6=0,L6=0,N6=0,P6=0,R6=0,S6=0)," ",+ROUND((F6*27+H6*27+J6*28+L6*28+N6*25+P6*24+R6*2+S6*6)/167,2))</f>
        <v>9.28</v>
      </c>
      <c r="U6" s="1" t="s">
        <v>216</v>
      </c>
      <c r="V6" s="21" t="s">
        <v>208</v>
      </c>
      <c r="W6" s="21" t="s">
        <v>207</v>
      </c>
    </row>
    <row r="7" spans="1:23" ht="19.5" customHeight="1">
      <c r="A7" s="25" t="s">
        <v>228</v>
      </c>
      <c r="B7" s="26" t="s">
        <v>12</v>
      </c>
      <c r="C7" s="26" t="s">
        <v>13</v>
      </c>
      <c r="D7" s="26" t="s">
        <v>14</v>
      </c>
      <c r="E7" s="26" t="s">
        <v>95</v>
      </c>
      <c r="F7" s="15">
        <v>9.04</v>
      </c>
      <c r="G7" s="16" t="s">
        <v>41</v>
      </c>
      <c r="H7" s="15">
        <v>9.41</v>
      </c>
      <c r="I7" s="17" t="s">
        <v>42</v>
      </c>
      <c r="J7" s="15">
        <v>9.29</v>
      </c>
      <c r="K7" s="17" t="s">
        <v>43</v>
      </c>
      <c r="L7" s="15">
        <v>9.29</v>
      </c>
      <c r="M7" s="17" t="s">
        <v>44</v>
      </c>
      <c r="N7" s="15">
        <v>9.04</v>
      </c>
      <c r="O7" s="17" t="s">
        <v>45</v>
      </c>
      <c r="P7" s="15">
        <v>8.92</v>
      </c>
      <c r="Q7" s="17" t="s">
        <v>223</v>
      </c>
      <c r="R7" s="15">
        <v>10</v>
      </c>
      <c r="S7" s="15">
        <v>9.33</v>
      </c>
      <c r="T7" s="9">
        <f>IF(OR(F7=0,H7=0,J7=0,L7=0,N7=0,P7=0,R7=0,S7=0)," ",+ROUND((F7*27+H7*27+J7*28+L7*28+N7*25+P7*24+R7*2+S7*6)/167,2))</f>
        <v>9.19</v>
      </c>
      <c r="U7" s="1" t="s">
        <v>216</v>
      </c>
      <c r="V7" s="21" t="s">
        <v>208</v>
      </c>
      <c r="W7" s="21" t="s">
        <v>207</v>
      </c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4" r:id="rId1"/>
  <headerFooter>
    <oddHeader>&amp;C&amp;"Arial,Bold"&amp;14CLUBBED RESULT DEGREE-2010 BATCH (TOPPERS)</oddHeader>
    <oddFooter>&amp;LPrepared By                          Checked By                             Rechecked By                                   Deputy Registrar (Academics)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3" sqref="A3:IV7"/>
    </sheetView>
  </sheetViews>
  <sheetFormatPr defaultColWidth="9.140625" defaultRowHeight="19.5" customHeight="1"/>
  <cols>
    <col min="1" max="1" width="6.7109375" style="21" bestFit="1" customWidth="1"/>
    <col min="2" max="2" width="12.57421875" style="20" bestFit="1" customWidth="1"/>
    <col min="3" max="3" width="30.00390625" style="27" bestFit="1" customWidth="1"/>
    <col min="4" max="4" width="27.140625" style="20" hidden="1" customWidth="1"/>
    <col min="5" max="5" width="24.140625" style="20" hidden="1" customWidth="1"/>
    <col min="6" max="6" width="7.00390625" style="19" bestFit="1" customWidth="1"/>
    <col min="7" max="7" width="5.57421875" style="20" bestFit="1" customWidth="1"/>
    <col min="8" max="8" width="7.00390625" style="19" bestFit="1" customWidth="1"/>
    <col min="9" max="9" width="5.8515625" style="20" bestFit="1" customWidth="1"/>
    <col min="10" max="10" width="7.00390625" style="19" bestFit="1" customWidth="1"/>
    <col min="11" max="11" width="5.8515625" style="20" bestFit="1" customWidth="1"/>
    <col min="12" max="12" width="7.00390625" style="19" bestFit="1" customWidth="1"/>
    <col min="13" max="13" width="5.8515625" style="20" bestFit="1" customWidth="1"/>
    <col min="14" max="14" width="7.00390625" style="19" bestFit="1" customWidth="1"/>
    <col min="15" max="15" width="5.8515625" style="20" bestFit="1" customWidth="1"/>
    <col min="16" max="16" width="5.57421875" style="21" bestFit="1" customWidth="1"/>
    <col min="17" max="17" width="5.8515625" style="21" bestFit="1" customWidth="1"/>
    <col min="18" max="18" width="8.00390625" style="22" bestFit="1" customWidth="1"/>
    <col min="19" max="19" width="5.57421875" style="21" bestFit="1" customWidth="1"/>
    <col min="20" max="20" width="7.00390625" style="22" bestFit="1" customWidth="1"/>
    <col min="21" max="21" width="43.421875" style="1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0" ht="19.5" customHeight="1">
      <c r="A2" s="39"/>
      <c r="B2" s="5" t="s">
        <v>22</v>
      </c>
      <c r="C2" s="6" t="s">
        <v>23</v>
      </c>
      <c r="D2" s="5"/>
      <c r="E2" s="5"/>
      <c r="F2" s="7">
        <v>28</v>
      </c>
      <c r="G2" s="8"/>
      <c r="H2" s="7">
        <v>28</v>
      </c>
      <c r="I2" s="7"/>
      <c r="J2" s="7">
        <v>27</v>
      </c>
      <c r="K2" s="7"/>
      <c r="L2" s="7">
        <v>28</v>
      </c>
      <c r="M2" s="7"/>
      <c r="N2" s="7">
        <v>26</v>
      </c>
      <c r="O2" s="7"/>
      <c r="P2" s="7">
        <v>23</v>
      </c>
      <c r="Q2" s="7"/>
      <c r="R2" s="7">
        <v>2</v>
      </c>
      <c r="S2" s="7">
        <v>6</v>
      </c>
      <c r="T2" s="7">
        <v>168</v>
      </c>
    </row>
    <row r="3" spans="1:23" ht="19.5" customHeight="1">
      <c r="A3" s="25" t="s">
        <v>224</v>
      </c>
      <c r="B3" s="26" t="s">
        <v>175</v>
      </c>
      <c r="C3" s="26" t="s">
        <v>176</v>
      </c>
      <c r="D3" s="26" t="s">
        <v>177</v>
      </c>
      <c r="E3" s="26" t="s">
        <v>178</v>
      </c>
      <c r="F3" s="15">
        <v>9</v>
      </c>
      <c r="G3" s="16" t="s">
        <v>41</v>
      </c>
      <c r="H3" s="15">
        <v>9.64</v>
      </c>
      <c r="I3" s="17" t="s">
        <v>42</v>
      </c>
      <c r="J3" s="15">
        <v>9.85</v>
      </c>
      <c r="K3" s="17" t="s">
        <v>43</v>
      </c>
      <c r="L3" s="15">
        <v>8.5</v>
      </c>
      <c r="M3" s="17" t="s">
        <v>44</v>
      </c>
      <c r="N3" s="15">
        <v>8.31</v>
      </c>
      <c r="O3" s="17" t="s">
        <v>45</v>
      </c>
      <c r="P3" s="10">
        <v>9.04</v>
      </c>
      <c r="Q3" s="5" t="s">
        <v>223</v>
      </c>
      <c r="R3" s="15">
        <v>10</v>
      </c>
      <c r="S3" s="18">
        <v>9.33</v>
      </c>
      <c r="T3" s="9">
        <f>IF(OR(F3=0,H3=0,J3=0,L3=0,N3=0,P3=0,R3=0,S3=0)," ",+ROUND((F3*28+H3*28+J3*27+L3*28+N3*26+P3*23+R3*2+S3*6)/168,2))</f>
        <v>9.08</v>
      </c>
      <c r="U3" s="1" t="s">
        <v>215</v>
      </c>
      <c r="V3" s="21" t="s">
        <v>212</v>
      </c>
      <c r="W3" s="21" t="s">
        <v>207</v>
      </c>
    </row>
    <row r="4" spans="1:23" ht="19.5" customHeight="1">
      <c r="A4" s="25" t="s">
        <v>225</v>
      </c>
      <c r="B4" s="26" t="s">
        <v>171</v>
      </c>
      <c r="C4" s="26" t="s">
        <v>172</v>
      </c>
      <c r="D4" s="26" t="s">
        <v>173</v>
      </c>
      <c r="E4" s="26" t="s">
        <v>174</v>
      </c>
      <c r="F4" s="15">
        <v>8.79</v>
      </c>
      <c r="G4" s="28" t="s">
        <v>41</v>
      </c>
      <c r="H4" s="15">
        <v>9.29</v>
      </c>
      <c r="I4" s="17" t="s">
        <v>42</v>
      </c>
      <c r="J4" s="15">
        <v>9.63</v>
      </c>
      <c r="K4" s="17" t="s">
        <v>43</v>
      </c>
      <c r="L4" s="15">
        <v>7.5</v>
      </c>
      <c r="M4" s="17" t="s">
        <v>44</v>
      </c>
      <c r="N4" s="15">
        <v>8.69</v>
      </c>
      <c r="O4" s="17" t="s">
        <v>45</v>
      </c>
      <c r="P4" s="15">
        <v>6.61</v>
      </c>
      <c r="Q4" s="5" t="s">
        <v>231</v>
      </c>
      <c r="R4" s="15">
        <v>10</v>
      </c>
      <c r="S4" s="18">
        <v>9</v>
      </c>
      <c r="T4" s="9">
        <f>IF(OR(F4=0,H4=0,J4=0,L4=0,N4=0,P4=0,R4=0,S4=0)," ",+ROUND((F4*28+H4*28+J4*27+L4*28+N4*26+P4*23+R4*2+S4*6)/168,2))</f>
        <v>8.5</v>
      </c>
      <c r="U4" s="1" t="s">
        <v>215</v>
      </c>
      <c r="V4" s="21" t="s">
        <v>208</v>
      </c>
      <c r="W4" s="21" t="s">
        <v>209</v>
      </c>
    </row>
    <row r="5" spans="1:23" ht="19.5" customHeight="1">
      <c r="A5" s="25" t="s">
        <v>226</v>
      </c>
      <c r="B5" s="26" t="s">
        <v>181</v>
      </c>
      <c r="C5" s="26" t="s">
        <v>182</v>
      </c>
      <c r="D5" s="26" t="s">
        <v>183</v>
      </c>
      <c r="E5" s="26" t="s">
        <v>184</v>
      </c>
      <c r="F5" s="15">
        <v>7.57</v>
      </c>
      <c r="G5" s="16" t="s">
        <v>41</v>
      </c>
      <c r="H5" s="15">
        <v>9.36</v>
      </c>
      <c r="I5" s="17" t="s">
        <v>42</v>
      </c>
      <c r="J5" s="15">
        <v>8.37</v>
      </c>
      <c r="K5" s="17" t="s">
        <v>43</v>
      </c>
      <c r="L5" s="15">
        <v>7.43</v>
      </c>
      <c r="M5" s="17" t="s">
        <v>44</v>
      </c>
      <c r="N5" s="15">
        <v>8.08</v>
      </c>
      <c r="O5" s="17" t="s">
        <v>45</v>
      </c>
      <c r="P5" s="10">
        <v>7.57</v>
      </c>
      <c r="Q5" s="5" t="s">
        <v>223</v>
      </c>
      <c r="R5" s="15">
        <v>10</v>
      </c>
      <c r="S5" s="18">
        <v>8.67</v>
      </c>
      <c r="T5" s="9">
        <f>IF(OR(F5=0,H5=0,J5=0,L5=0,N5=0,P5=0,R5=0,S5=0)," ",+ROUND((F5*28+H5*28+J5*27+L5*28+N5*26+P5*23+R5*2+S5*6)/168,2))</f>
        <v>8.12</v>
      </c>
      <c r="U5" s="1" t="s">
        <v>215</v>
      </c>
      <c r="V5" s="21" t="s">
        <v>208</v>
      </c>
      <c r="W5" s="21" t="s">
        <v>209</v>
      </c>
    </row>
    <row r="6" spans="1:23" ht="19.5" customHeight="1">
      <c r="A6" s="25" t="s">
        <v>227</v>
      </c>
      <c r="B6" s="26" t="s">
        <v>185</v>
      </c>
      <c r="C6" s="26" t="s">
        <v>186</v>
      </c>
      <c r="D6" s="26" t="s">
        <v>187</v>
      </c>
      <c r="E6" s="26" t="s">
        <v>188</v>
      </c>
      <c r="F6" s="15">
        <v>6.79</v>
      </c>
      <c r="G6" s="16" t="s">
        <v>41</v>
      </c>
      <c r="H6" s="15">
        <v>8.57</v>
      </c>
      <c r="I6" s="17" t="s">
        <v>42</v>
      </c>
      <c r="J6" s="15">
        <v>9.33</v>
      </c>
      <c r="K6" s="17" t="s">
        <v>43</v>
      </c>
      <c r="L6" s="15">
        <v>7.93</v>
      </c>
      <c r="M6" s="17" t="s">
        <v>44</v>
      </c>
      <c r="N6" s="15">
        <v>7.62</v>
      </c>
      <c r="O6" s="17" t="s">
        <v>45</v>
      </c>
      <c r="P6" s="10">
        <v>8</v>
      </c>
      <c r="Q6" s="5" t="s">
        <v>223</v>
      </c>
      <c r="R6" s="15">
        <v>10</v>
      </c>
      <c r="S6" s="18">
        <v>8.33</v>
      </c>
      <c r="T6" s="9">
        <f>IF(OR(F6=0,H6=0,J6=0,L6=0,N6=0,P6=0,R6=0,S6=0)," ",+ROUND((F6*28+H6*28+J6*27+L6*28+N6*26+P6*23+R6*2+S6*6)/168,2))</f>
        <v>8.07</v>
      </c>
      <c r="U6" s="1" t="s">
        <v>215</v>
      </c>
      <c r="V6" s="21" t="s">
        <v>208</v>
      </c>
      <c r="W6" s="21" t="s">
        <v>207</v>
      </c>
    </row>
    <row r="7" spans="1:23" ht="19.5" customHeight="1">
      <c r="A7" s="25" t="s">
        <v>228</v>
      </c>
      <c r="B7" s="26" t="s">
        <v>179</v>
      </c>
      <c r="C7" s="26" t="s">
        <v>81</v>
      </c>
      <c r="D7" s="26" t="s">
        <v>180</v>
      </c>
      <c r="E7" s="26" t="s">
        <v>170</v>
      </c>
      <c r="F7" s="15">
        <v>7.43</v>
      </c>
      <c r="G7" s="16" t="s">
        <v>41</v>
      </c>
      <c r="H7" s="15">
        <v>8.43</v>
      </c>
      <c r="I7" s="17" t="s">
        <v>42</v>
      </c>
      <c r="J7" s="15">
        <v>8.07</v>
      </c>
      <c r="K7" s="17" t="s">
        <v>43</v>
      </c>
      <c r="L7" s="15">
        <v>8.29</v>
      </c>
      <c r="M7" s="17" t="s">
        <v>44</v>
      </c>
      <c r="N7" s="15">
        <v>6.85</v>
      </c>
      <c r="O7" s="17" t="s">
        <v>45</v>
      </c>
      <c r="P7" s="10">
        <v>8.26</v>
      </c>
      <c r="Q7" s="5" t="s">
        <v>223</v>
      </c>
      <c r="R7" s="15">
        <v>10</v>
      </c>
      <c r="S7" s="18">
        <v>9</v>
      </c>
      <c r="T7" s="9">
        <f>IF(OR(F7=0,H7=0,J7=0,L7=0,N7=0,P7=0,R7=0,S7=0)," ",+ROUND((F7*28+H7*28+J7*27+L7*28+N7*26+P7*23+R7*2+S7*6)/168,2))</f>
        <v>7.95</v>
      </c>
      <c r="U7" s="1" t="s">
        <v>215</v>
      </c>
      <c r="V7" s="21" t="s">
        <v>208</v>
      </c>
      <c r="W7" s="21" t="s">
        <v>207</v>
      </c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6" r:id="rId1"/>
  <headerFooter>
    <oddHeader>&amp;C&amp;"Arial,Bold"&amp;14CLUBBED RESULT DEGREE-2010 BATCH (TOPPERS)</oddHeader>
    <oddFooter>&amp;LPrepared By                          Checked By                             Rechecked By                                   Deputy Registrar (Academics)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3" sqref="A3:IV7"/>
    </sheetView>
  </sheetViews>
  <sheetFormatPr defaultColWidth="9.140625" defaultRowHeight="19.5" customHeight="1"/>
  <cols>
    <col min="1" max="1" width="6.7109375" style="21" bestFit="1" customWidth="1"/>
    <col min="2" max="2" width="11.28125" style="20" bestFit="1" customWidth="1"/>
    <col min="3" max="3" width="30.28125" style="27" bestFit="1" customWidth="1"/>
    <col min="4" max="4" width="27.140625" style="20" hidden="1" customWidth="1"/>
    <col min="5" max="5" width="24.140625" style="20" hidden="1" customWidth="1"/>
    <col min="6" max="6" width="7.00390625" style="19" bestFit="1" customWidth="1"/>
    <col min="7" max="7" width="5.57421875" style="20" bestFit="1" customWidth="1"/>
    <col min="8" max="8" width="7.00390625" style="19" bestFit="1" customWidth="1"/>
    <col min="9" max="9" width="5.8515625" style="20" bestFit="1" customWidth="1"/>
    <col min="10" max="10" width="6.140625" style="19" bestFit="1" customWidth="1"/>
    <col min="11" max="11" width="5.8515625" style="20" bestFit="1" customWidth="1"/>
    <col min="12" max="12" width="6.8515625" style="19" bestFit="1" customWidth="1"/>
    <col min="13" max="13" width="5.8515625" style="20" bestFit="1" customWidth="1"/>
    <col min="14" max="14" width="6.28125" style="19" bestFit="1" customWidth="1"/>
    <col min="15" max="15" width="5.8515625" style="20" bestFit="1" customWidth="1"/>
    <col min="16" max="16" width="5.57421875" style="21" bestFit="1" customWidth="1"/>
    <col min="17" max="17" width="5.8515625" style="21" bestFit="1" customWidth="1"/>
    <col min="18" max="18" width="8.00390625" style="22" bestFit="1" customWidth="1"/>
    <col min="19" max="19" width="6.28125" style="21" bestFit="1" customWidth="1"/>
    <col min="20" max="20" width="6.421875" style="22" bestFit="1" customWidth="1"/>
    <col min="21" max="21" width="43.421875" style="12" bestFit="1" customWidth="1"/>
    <col min="22" max="16384" width="9.140625" style="21" customWidth="1"/>
  </cols>
  <sheetData>
    <row r="1" spans="1:21" s="24" customFormat="1" ht="19.5" customHeight="1">
      <c r="A1" s="38" t="s">
        <v>230</v>
      </c>
      <c r="B1" s="14" t="s">
        <v>32</v>
      </c>
      <c r="C1" s="23" t="s">
        <v>33</v>
      </c>
      <c r="D1" s="14" t="s">
        <v>34</v>
      </c>
      <c r="E1" s="14" t="s">
        <v>35</v>
      </c>
      <c r="F1" s="3" t="s">
        <v>36</v>
      </c>
      <c r="G1" s="13" t="s">
        <v>31</v>
      </c>
      <c r="H1" s="3" t="s">
        <v>37</v>
      </c>
      <c r="I1" s="14" t="s">
        <v>31</v>
      </c>
      <c r="J1" s="3" t="s">
        <v>38</v>
      </c>
      <c r="K1" s="14" t="s">
        <v>31</v>
      </c>
      <c r="L1" s="3" t="s">
        <v>39</v>
      </c>
      <c r="M1" s="14" t="s">
        <v>31</v>
      </c>
      <c r="N1" s="3" t="s">
        <v>40</v>
      </c>
      <c r="O1" s="14" t="s">
        <v>31</v>
      </c>
      <c r="P1" s="3" t="s">
        <v>18</v>
      </c>
      <c r="Q1" s="14" t="s">
        <v>31</v>
      </c>
      <c r="R1" s="3" t="s">
        <v>19</v>
      </c>
      <c r="S1" s="3" t="s">
        <v>20</v>
      </c>
      <c r="T1" s="4" t="s">
        <v>229</v>
      </c>
      <c r="U1" s="2" t="s">
        <v>21</v>
      </c>
    </row>
    <row r="2" spans="1:21" ht="19.5" customHeight="1">
      <c r="A2" s="39"/>
      <c r="B2" s="5" t="s">
        <v>24</v>
      </c>
      <c r="C2" s="6" t="s">
        <v>23</v>
      </c>
      <c r="D2" s="5"/>
      <c r="E2" s="5"/>
      <c r="F2" s="7">
        <v>28</v>
      </c>
      <c r="G2" s="8"/>
      <c r="H2" s="7">
        <v>28</v>
      </c>
      <c r="I2" s="7"/>
      <c r="J2" s="7">
        <v>27</v>
      </c>
      <c r="K2" s="7"/>
      <c r="L2" s="7">
        <v>28</v>
      </c>
      <c r="M2" s="7"/>
      <c r="N2" s="7">
        <v>26</v>
      </c>
      <c r="O2" s="7"/>
      <c r="P2" s="7">
        <v>23</v>
      </c>
      <c r="Q2" s="7"/>
      <c r="R2" s="7">
        <v>2</v>
      </c>
      <c r="S2" s="7">
        <v>6</v>
      </c>
      <c r="T2" s="7">
        <v>168</v>
      </c>
      <c r="U2" s="12" t="s">
        <v>214</v>
      </c>
    </row>
    <row r="3" spans="1:23" ht="19.5" customHeight="1">
      <c r="A3" s="25" t="s">
        <v>224</v>
      </c>
      <c r="B3" s="26" t="s">
        <v>150</v>
      </c>
      <c r="C3" s="26" t="s">
        <v>151</v>
      </c>
      <c r="D3" s="26" t="s">
        <v>152</v>
      </c>
      <c r="E3" s="26" t="s">
        <v>153</v>
      </c>
      <c r="F3" s="15">
        <v>8.64</v>
      </c>
      <c r="G3" s="16" t="s">
        <v>41</v>
      </c>
      <c r="H3" s="15">
        <v>9.93</v>
      </c>
      <c r="I3" s="17" t="s">
        <v>42</v>
      </c>
      <c r="J3" s="15">
        <v>9.11</v>
      </c>
      <c r="K3" s="17" t="s">
        <v>43</v>
      </c>
      <c r="L3" s="15">
        <v>8.5</v>
      </c>
      <c r="M3" s="17" t="s">
        <v>44</v>
      </c>
      <c r="N3" s="15">
        <v>9.15</v>
      </c>
      <c r="O3" s="17" t="s">
        <v>45</v>
      </c>
      <c r="P3" s="10">
        <v>9.48</v>
      </c>
      <c r="Q3" s="5" t="s">
        <v>223</v>
      </c>
      <c r="R3" s="15">
        <v>10</v>
      </c>
      <c r="S3" s="18">
        <v>9.33</v>
      </c>
      <c r="T3" s="9">
        <f>IF(OR(F3=0,H3=0,J3=0,L3=0,N3=0,P3=0,R3=0,S3=0)," ",+ROUND((F3*28+H3*28+J3*27+L3*28+N3*26+P3*23+R3*2+S3*6)/168,2))</f>
        <v>9.14</v>
      </c>
      <c r="U3" s="12" t="s">
        <v>214</v>
      </c>
      <c r="V3" s="21" t="s">
        <v>210</v>
      </c>
      <c r="W3" s="21" t="s">
        <v>207</v>
      </c>
    </row>
    <row r="4" spans="1:23" ht="19.5" customHeight="1">
      <c r="A4" s="25" t="s">
        <v>225</v>
      </c>
      <c r="B4" s="26" t="s">
        <v>166</v>
      </c>
      <c r="C4" s="26" t="s">
        <v>167</v>
      </c>
      <c r="D4" s="26" t="s">
        <v>168</v>
      </c>
      <c r="E4" s="26" t="s">
        <v>169</v>
      </c>
      <c r="F4" s="15">
        <v>7.21</v>
      </c>
      <c r="G4" s="16" t="s">
        <v>41</v>
      </c>
      <c r="H4" s="15">
        <v>9.57</v>
      </c>
      <c r="I4" s="17" t="s">
        <v>42</v>
      </c>
      <c r="J4" s="15">
        <v>9.78</v>
      </c>
      <c r="K4" s="17" t="s">
        <v>43</v>
      </c>
      <c r="L4" s="15">
        <v>9.43</v>
      </c>
      <c r="M4" s="17" t="s">
        <v>44</v>
      </c>
      <c r="N4" s="15">
        <v>9.54</v>
      </c>
      <c r="O4" s="17" t="s">
        <v>45</v>
      </c>
      <c r="P4" s="10">
        <v>8.96</v>
      </c>
      <c r="Q4" s="5" t="s">
        <v>223</v>
      </c>
      <c r="R4" s="15">
        <v>10</v>
      </c>
      <c r="S4" s="18">
        <v>9.33</v>
      </c>
      <c r="T4" s="9">
        <f>IF(OR(F4=0,H4=0,J4=0,L4=0,N4=0,P4=0,R4=0,S4=0)," ",+ROUND((F4*28+H4*28+J4*27+L4*28+N4*26+P4*23+R4*2+S4*6)/168,2))</f>
        <v>9.1</v>
      </c>
      <c r="U4" s="12" t="s">
        <v>214</v>
      </c>
      <c r="V4" s="21" t="s">
        <v>210</v>
      </c>
      <c r="W4" s="21" t="s">
        <v>207</v>
      </c>
    </row>
    <row r="5" spans="1:23" ht="19.5" customHeight="1">
      <c r="A5" s="25" t="s">
        <v>226</v>
      </c>
      <c r="B5" s="26" t="s">
        <v>158</v>
      </c>
      <c r="C5" s="26" t="s">
        <v>159</v>
      </c>
      <c r="D5" s="26" t="s">
        <v>160</v>
      </c>
      <c r="E5" s="26" t="s">
        <v>161</v>
      </c>
      <c r="F5" s="15">
        <v>8.93</v>
      </c>
      <c r="G5" s="16" t="s">
        <v>41</v>
      </c>
      <c r="H5" s="15">
        <v>9.57</v>
      </c>
      <c r="I5" s="17" t="s">
        <v>42</v>
      </c>
      <c r="J5" s="15">
        <v>9.63</v>
      </c>
      <c r="K5" s="17" t="s">
        <v>43</v>
      </c>
      <c r="L5" s="15">
        <v>9</v>
      </c>
      <c r="M5" s="17" t="s">
        <v>44</v>
      </c>
      <c r="N5" s="15">
        <v>8.08</v>
      </c>
      <c r="O5" s="17" t="s">
        <v>45</v>
      </c>
      <c r="P5" s="10">
        <v>8.87</v>
      </c>
      <c r="Q5" s="5" t="s">
        <v>223</v>
      </c>
      <c r="R5" s="15">
        <v>10</v>
      </c>
      <c r="S5" s="18">
        <v>9</v>
      </c>
      <c r="T5" s="9">
        <f>IF(OR(F5=0,H5=0,J5=0,L5=0,N5=0,P5=0,R5=0,S5=0)," ",+ROUND((F5*28+H5*28+J5*27+L5*28+N5*26+P5*23+R5*2+S5*6)/168,2))</f>
        <v>9.04</v>
      </c>
      <c r="U5" s="12" t="s">
        <v>214</v>
      </c>
      <c r="V5" s="21" t="s">
        <v>210</v>
      </c>
      <c r="W5" s="21" t="s">
        <v>207</v>
      </c>
    </row>
    <row r="6" spans="1:23" ht="19.5" customHeight="1">
      <c r="A6" s="25" t="s">
        <v>227</v>
      </c>
      <c r="B6" s="26" t="s">
        <v>154</v>
      </c>
      <c r="C6" s="26" t="s">
        <v>155</v>
      </c>
      <c r="D6" s="26" t="s">
        <v>156</v>
      </c>
      <c r="E6" s="26" t="s">
        <v>157</v>
      </c>
      <c r="F6" s="15">
        <v>8.43</v>
      </c>
      <c r="G6" s="16" t="s">
        <v>41</v>
      </c>
      <c r="H6" s="15">
        <v>8.93</v>
      </c>
      <c r="I6" s="17" t="s">
        <v>42</v>
      </c>
      <c r="J6" s="15">
        <v>8.81</v>
      </c>
      <c r="K6" s="17" t="s">
        <v>43</v>
      </c>
      <c r="L6" s="15">
        <v>9.71</v>
      </c>
      <c r="M6" s="17" t="s">
        <v>44</v>
      </c>
      <c r="N6" s="15">
        <v>8.69</v>
      </c>
      <c r="O6" s="17" t="s">
        <v>45</v>
      </c>
      <c r="P6" s="10">
        <v>8.78</v>
      </c>
      <c r="Q6" s="5" t="s">
        <v>223</v>
      </c>
      <c r="R6" s="15">
        <v>10</v>
      </c>
      <c r="S6" s="18">
        <v>9.67</v>
      </c>
      <c r="T6" s="9">
        <f>IF(OR(F6=0,H6=0,J6=0,L6=0,N6=0,P6=0,R6=0,S6=0)," ",+ROUND((F6*28+H6*28+J6*27+L6*28+N6*26+P6*23+R6*2+S6*6)/168,2))</f>
        <v>8.94</v>
      </c>
      <c r="U6" s="12" t="s">
        <v>214</v>
      </c>
      <c r="V6" s="21" t="s">
        <v>210</v>
      </c>
      <c r="W6" s="21" t="s">
        <v>207</v>
      </c>
    </row>
    <row r="7" spans="1:23" ht="19.5" customHeight="1">
      <c r="A7" s="25" t="s">
        <v>228</v>
      </c>
      <c r="B7" s="26" t="s">
        <v>162</v>
      </c>
      <c r="C7" s="26" t="s">
        <v>163</v>
      </c>
      <c r="D7" s="26" t="s">
        <v>164</v>
      </c>
      <c r="E7" s="26" t="s">
        <v>165</v>
      </c>
      <c r="F7" s="15">
        <v>7.57</v>
      </c>
      <c r="G7" s="16" t="s">
        <v>41</v>
      </c>
      <c r="H7" s="15">
        <v>9.43</v>
      </c>
      <c r="I7" s="17" t="s">
        <v>42</v>
      </c>
      <c r="J7" s="15">
        <v>9.41</v>
      </c>
      <c r="K7" s="17" t="s">
        <v>43</v>
      </c>
      <c r="L7" s="15">
        <v>8.43</v>
      </c>
      <c r="M7" s="17" t="s">
        <v>44</v>
      </c>
      <c r="N7" s="15">
        <v>9.38</v>
      </c>
      <c r="O7" s="17" t="s">
        <v>45</v>
      </c>
      <c r="P7" s="10">
        <v>8.96</v>
      </c>
      <c r="Q7" s="5" t="s">
        <v>223</v>
      </c>
      <c r="R7" s="15">
        <v>10</v>
      </c>
      <c r="S7" s="18">
        <v>9.33</v>
      </c>
      <c r="T7" s="9">
        <f>IF(OR(F7=0,H7=0,J7=0,L7=0,N7=0,P7=0,R7=0,S7=0)," ",+ROUND((F7*28+H7*28+J7*27+L7*28+N7*26+P7*23+R7*2+S7*6)/168,2))</f>
        <v>8.88</v>
      </c>
      <c r="U7" s="12" t="s">
        <v>214</v>
      </c>
      <c r="V7" s="21" t="s">
        <v>213</v>
      </c>
      <c r="W7" s="21" t="s">
        <v>207</v>
      </c>
    </row>
  </sheetData>
  <sheetProtection/>
  <mergeCells count="1">
    <mergeCell ref="A1:A2"/>
  </mergeCells>
  <printOptions/>
  <pageMargins left="0.7" right="0.7" top="1" bottom="1" header="0.8" footer="0.3"/>
  <pageSetup horizontalDpi="600" verticalDpi="600" orientation="landscape" scale="86" r:id="rId1"/>
  <headerFooter>
    <oddHeader>&amp;C&amp;"Arial,Bold"&amp;14CLUBBED RESULT DEGREE-2010 BATCH (TOPPERS)</oddHeader>
    <oddFooter>&amp;LPrepared By                          Checked By                             Rechecked By                                   Deputy Registrar (Academics)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jp</cp:lastModifiedBy>
  <cp:lastPrinted>2014-01-06T04:39:07Z</cp:lastPrinted>
  <dcterms:created xsi:type="dcterms:W3CDTF">2013-01-10T01:56:10Z</dcterms:created>
  <dcterms:modified xsi:type="dcterms:W3CDTF">2014-01-06T04:41:54Z</dcterms:modified>
  <cp:category/>
  <cp:version/>
  <cp:contentType/>
  <cp:contentStatus/>
</cp:coreProperties>
</file>